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adleystoke.sharepoint.com/Data/BSTC Agenda and Minutes/BS Agendas/Current Committee Agendas/Full Council - 17th June 2026/"/>
    </mc:Choice>
  </mc:AlternateContent>
  <xr:revisionPtr revIDLastSave="0" documentId="8_{8E0BBF6D-9950-48EA-8359-561A0DFAAB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4.25 Box 7 &amp; 8 Reconciliation" sheetId="9" r:id="rId1"/>
    <sheet name="Debtors" sheetId="1" r:id="rId2"/>
    <sheet name="Creditors" sheetId="2" r:id="rId3"/>
    <sheet name="Accrued Income" sheetId="3" r:id="rId4"/>
    <sheet name="Accrued Expenditure" sheetId="4" r:id="rId5"/>
    <sheet name="Receipts In Advance" sheetId="5" r:id="rId6"/>
    <sheet name="PREPAYMENTS" sheetId="6" r:id="rId7"/>
    <sheet name="VAT" sheetId="7" r:id="rId8"/>
  </sheets>
  <definedNames>
    <definedName name="_xlnm.Print_Area" localSheetId="0">'24.25 Box 7 &amp; 8 Reconciliation'!$A$1:$I$30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7" l="1"/>
  <c r="T13" i="7"/>
  <c r="S13" i="7"/>
  <c r="G16" i="7"/>
  <c r="P64" i="6"/>
  <c r="E64" i="6"/>
  <c r="AC20" i="5"/>
  <c r="I20" i="5"/>
  <c r="I25" i="4"/>
  <c r="AC33" i="4"/>
  <c r="W19" i="3"/>
  <c r="I19" i="3"/>
  <c r="I34" i="2"/>
  <c r="Y34" i="2"/>
  <c r="AD53" i="1"/>
  <c r="I53" i="1"/>
  <c r="AB49" i="1"/>
  <c r="AB48" i="1"/>
  <c r="AB50" i="1" s="1"/>
  <c r="I14" i="9"/>
  <c r="G50" i="1" l="1"/>
  <c r="I21" i="9"/>
  <c r="H21" i="9"/>
  <c r="I23" i="9"/>
  <c r="H14" i="9"/>
  <c r="H23" i="9" l="1"/>
  <c r="G49" i="1"/>
  <c r="G48" i="1"/>
</calcChain>
</file>

<file path=xl/sharedStrings.xml><?xml version="1.0" encoding="utf-8"?>
<sst xmlns="http://schemas.openxmlformats.org/spreadsheetml/2006/main" count="1521" uniqueCount="507">
  <si>
    <t>BRADLEY STOKE TOWN COUNCIL</t>
  </si>
  <si>
    <t>Page:</t>
  </si>
  <si>
    <t>Time:</t>
  </si>
  <si>
    <t>Aged Debtors Analysis (Summary)</t>
  </si>
  <si>
    <t>Report Date:</t>
  </si>
  <si>
    <t>Customer From:</t>
  </si>
  <si>
    <t>Include future transactions:</t>
  </si>
  <si>
    <t>No</t>
  </si>
  <si>
    <t>Customer To:</t>
  </si>
  <si>
    <t>ZZZZZZZZ</t>
  </si>
  <si>
    <t>Exclude later payments:</t>
  </si>
  <si>
    <t>Yes</t>
  </si>
  <si>
    <t>**  NOTE:  All report values are shown in Base Currency, unless otherwise indicated  **</t>
  </si>
  <si>
    <t xml:space="preserve">A/C </t>
  </si>
  <si>
    <t>Name</t>
  </si>
  <si>
    <t>Credit Limit</t>
  </si>
  <si>
    <t>Turnover</t>
  </si>
  <si>
    <t>Balance</t>
  </si>
  <si>
    <t>Future</t>
  </si>
  <si>
    <t>Current</t>
  </si>
  <si>
    <t>Period 1</t>
  </si>
  <si>
    <t>Period 2</t>
  </si>
  <si>
    <t>Period 3</t>
  </si>
  <si>
    <t>Older</t>
  </si>
  <si>
    <t>ABACUS</t>
  </si>
  <si>
    <t>ABACUS PRE SCHOOL</t>
  </si>
  <si>
    <t>£</t>
  </si>
  <si>
    <t>AVONWILT</t>
  </si>
  <si>
    <t>SIRONA CARE &amp; HEALTH CIC LTD</t>
  </si>
  <si>
    <t>B/STFC</t>
  </si>
  <si>
    <t>BRADLEY STOKE TOWN FOOTBALL CLUB</t>
  </si>
  <si>
    <t>B/SYOUTH</t>
  </si>
  <si>
    <t>BRADLEY STOKE YOUTH F.C</t>
  </si>
  <si>
    <t>BALLET</t>
  </si>
  <si>
    <t>BRADLEY STOKE BABYBALLET</t>
  </si>
  <si>
    <t>BROWNIES</t>
  </si>
  <si>
    <t>2nd STOKE LODGE BROWNIEGUIDE'S</t>
  </si>
  <si>
    <t>BSRADIO</t>
  </si>
  <si>
    <t>Bradley Stoke Community Radio Ltd</t>
  </si>
  <si>
    <t>BSTENNIS</t>
  </si>
  <si>
    <t>BRADLEY STOKE TENNIS</t>
  </si>
  <si>
    <t>CHINESE</t>
  </si>
  <si>
    <t>South Gloucestershire Chinese Association</t>
  </si>
  <si>
    <t>HELENABB</t>
  </si>
  <si>
    <t>HELEN ABBOTT PILATES</t>
  </si>
  <si>
    <t>ONEOFF</t>
  </si>
  <si>
    <t>ONE OFF CUSTOMERS - JUBILEE</t>
  </si>
  <si>
    <t>ONEOFFBC</t>
  </si>
  <si>
    <t>ONE OFF CUSTOMERS - BAILEYS COURT</t>
  </si>
  <si>
    <t>PAPA'S</t>
  </si>
  <si>
    <t>PAPALI'S</t>
  </si>
  <si>
    <t>RAINBOWC</t>
  </si>
  <si>
    <t>THE RAINBOW CLUB</t>
  </si>
  <si>
    <t>SCOUTS</t>
  </si>
  <si>
    <t>1st BRADLEY STOKE SCOUT GROUP</t>
  </si>
  <si>
    <t>SEW&amp;SO'S</t>
  </si>
  <si>
    <t>Bradley Stoke Sew &amp; So's</t>
  </si>
  <si>
    <t>SOUTH-BC</t>
  </si>
  <si>
    <t>SOUTHERN BROOKS COMMUNITY PROJECT</t>
  </si>
  <si>
    <t>SOUTH-SW</t>
  </si>
  <si>
    <t>SB COMMUNITY PROJECT - YOUTH GRANT</t>
  </si>
  <si>
    <t>STHGLO</t>
  </si>
  <si>
    <t>South Gloucestershire Council - JC</t>
  </si>
  <si>
    <t>STHGLO02</t>
  </si>
  <si>
    <t>South Gloucestershire Council -BW</t>
  </si>
  <si>
    <t>STHGLO03</t>
  </si>
  <si>
    <t>South Gloucestershire Council - BC</t>
  </si>
  <si>
    <t>WILLOW</t>
  </si>
  <si>
    <t>WILLOW BROOK TOWNSWOMEN'S GUILD</t>
  </si>
  <si>
    <t>WINGFIEL</t>
  </si>
  <si>
    <t>WINGFIELD SCHOOL OF DANCE</t>
  </si>
  <si>
    <t>Totals:</t>
  </si>
  <si>
    <t>Aged Reconciliation - Future Allocation Dates - SD-SR</t>
  </si>
  <si>
    <t>Discounts or Receipts dated on or before</t>
  </si>
  <si>
    <t>but allocated after</t>
  </si>
  <si>
    <t>Customer Ref From:</t>
  </si>
  <si>
    <t>Transaction From:</t>
  </si>
  <si>
    <t>Customer Ref To:</t>
  </si>
  <si>
    <t>Transaction To:</t>
  </si>
  <si>
    <t>Account Ref</t>
  </si>
  <si>
    <t>Tran No</t>
  </si>
  <si>
    <t>Type</t>
  </si>
  <si>
    <t>Tran Ref</t>
  </si>
  <si>
    <t>Tran Date</t>
  </si>
  <si>
    <t>Allocation Ref</t>
  </si>
  <si>
    <t>Allocation Date</t>
  </si>
  <si>
    <t xml:space="preserve"> Gross Amount</t>
  </si>
  <si>
    <t>Allocated Amount</t>
  </si>
  <si>
    <t>SR</t>
  </si>
  <si>
    <t>PAYIN 52</t>
  </si>
  <si>
    <t>Debtors Total</t>
  </si>
  <si>
    <t>Less Pre-Receipt 3</t>
  </si>
  <si>
    <t>Total Debtors On Balance Sheet</t>
  </si>
  <si>
    <t>Aged Creditors Analysis (Summary)</t>
  </si>
  <si>
    <t>Supplier From:</t>
  </si>
  <si>
    <t>Supplier To:</t>
  </si>
  <si>
    <t>Exclude Later Payments:</t>
  </si>
  <si>
    <t xml:space="preserve">Name </t>
  </si>
  <si>
    <t>Credit  Limit</t>
  </si>
  <si>
    <t xml:space="preserve"> Turnover</t>
  </si>
  <si>
    <t xml:space="preserve"> Balance</t>
  </si>
  <si>
    <t xml:space="preserve"> Future</t>
  </si>
  <si>
    <t xml:space="preserve"> Current</t>
  </si>
  <si>
    <t xml:space="preserve"> Period 1</t>
  </si>
  <si>
    <t xml:space="preserve"> Period 2</t>
  </si>
  <si>
    <t xml:space="preserve"> Period 3</t>
  </si>
  <si>
    <t xml:space="preserve"> Older</t>
  </si>
  <si>
    <t>A1MAINT</t>
  </si>
  <si>
    <t>A1 Maintenance Ltd</t>
  </si>
  <si>
    <t>ADIMAGE1</t>
  </si>
  <si>
    <t>Advance Imaging - Supplies/Usage</t>
  </si>
  <si>
    <t>AMBIENCE</t>
  </si>
  <si>
    <t>AMBIENCE LANDSCAPES LTD</t>
  </si>
  <si>
    <t>AVONSP</t>
  </si>
  <si>
    <t>AVON SPORTSGROUND MAINTENANCE CO</t>
  </si>
  <si>
    <t>BARCBANK</t>
  </si>
  <si>
    <t>BARCLAYS BANK PLC</t>
  </si>
  <si>
    <t>BARCSEL</t>
  </si>
  <si>
    <t>Barclays Select Cards- PAID BY DD</t>
  </si>
  <si>
    <t>BRADMAT</t>
  </si>
  <si>
    <t>MATTERS MAGAZINES</t>
  </si>
  <si>
    <t>BRISWESS</t>
  </si>
  <si>
    <t>Water2Business</t>
  </si>
  <si>
    <t>BRITGAS</t>
  </si>
  <si>
    <t>BRITISH GAS</t>
  </si>
  <si>
    <t>BUDD</t>
  </si>
  <si>
    <t>MR J BUDD</t>
  </si>
  <si>
    <t>CIRCADIA</t>
  </si>
  <si>
    <t>CIRCADIAN TRUST (See also SPHERE LEISURE LTD)</t>
  </si>
  <si>
    <t>CONCORD</t>
  </si>
  <si>
    <t>CONCORD HOMECARE LIMITED</t>
  </si>
  <si>
    <t>CRICKET</t>
  </si>
  <si>
    <t>Bradley Stoke Cricket Club</t>
  </si>
  <si>
    <t>FUELG</t>
  </si>
  <si>
    <t>FUEL GENIE</t>
  </si>
  <si>
    <t>GARYWOOD</t>
  </si>
  <si>
    <t>Gary Woodland</t>
  </si>
  <si>
    <t>GBSPORT</t>
  </si>
  <si>
    <t>GB Sport &amp; Leisure</t>
  </si>
  <si>
    <t>KNOFFICE</t>
  </si>
  <si>
    <t>KN Office Supplies Ltd</t>
  </si>
  <si>
    <t>MAGIC</t>
  </si>
  <si>
    <t>Magic Cleaning Solutions Ltd</t>
  </si>
  <si>
    <t>ONE OFF SUPPLIERS - BY INTERNET PAYMENT</t>
  </si>
  <si>
    <t>SHIELD</t>
  </si>
  <si>
    <t>Shield Fire &amp; Security Ltd</t>
  </si>
  <si>
    <t>SUEZ001</t>
  </si>
  <si>
    <t>SUEZ</t>
  </si>
  <si>
    <t>TWOTHIRD</t>
  </si>
  <si>
    <t>TWO THIRDS .CO.UK</t>
  </si>
  <si>
    <t>WICKSTEE</t>
  </si>
  <si>
    <t>Wicksteed Leisure Ltd</t>
  </si>
  <si>
    <t>14:41:12</t>
  </si>
  <si>
    <t>Nominal Activity</t>
  </si>
  <si>
    <t>Date From:</t>
  </si>
  <si>
    <t>N/C From:</t>
  </si>
  <si>
    <t>1102</t>
  </si>
  <si>
    <t>Date To:</t>
  </si>
  <si>
    <t>N/C To:</t>
  </si>
  <si>
    <t>N/C:</t>
  </si>
  <si>
    <t>Name:</t>
  </si>
  <si>
    <t>Accrued income</t>
  </si>
  <si>
    <t>Account Balance:</t>
  </si>
  <si>
    <t>Date</t>
  </si>
  <si>
    <t xml:space="preserve">Account </t>
  </si>
  <si>
    <t>Ref</t>
  </si>
  <si>
    <t>Details</t>
  </si>
  <si>
    <t>Dept</t>
  </si>
  <si>
    <t>T/C</t>
  </si>
  <si>
    <t>Value</t>
  </si>
  <si>
    <t>Debit</t>
  </si>
  <si>
    <t>Credit</t>
  </si>
  <si>
    <t>V</t>
  </si>
  <si>
    <t>B</t>
  </si>
  <si>
    <t>JD</t>
  </si>
  <si>
    <t>Accrued Income 1</t>
  </si>
  <si>
    <t>2024/25 Accrued Bond Interest</t>
  </si>
  <si>
    <t>T9</t>
  </si>
  <si>
    <t xml:space="preserve"> -</t>
  </si>
  <si>
    <t>Accrued Income 2</t>
  </si>
  <si>
    <t>24/25 CIL Funding paid 25/26 to be allocated in 25/26.</t>
  </si>
  <si>
    <t>Accrued Income 3</t>
  </si>
  <si>
    <t>Accrued Income 3 - Active Saver interest 3 - 31/3/25</t>
  </si>
  <si>
    <t>Accrued Income 4</t>
  </si>
  <si>
    <t>Accrued Income re CCLA Jan - March 25 Dividend</t>
  </si>
  <si>
    <t>Accrued Income</t>
  </si>
  <si>
    <t>24/25 Accrued Income re Sum Up Payment</t>
  </si>
  <si>
    <t>14:53:46</t>
  </si>
  <si>
    <t>2109</t>
  </si>
  <si>
    <t>Accrued Expenditure</t>
  </si>
  <si>
    <t>JC</t>
  </si>
  <si>
    <t>24.25 Accrual Exp 1</t>
  </si>
  <si>
    <t>Reverse Accrued Expenditure re BSTC9311A c/fwd as paid 23/24</t>
  </si>
  <si>
    <t>Accrual 4</t>
  </si>
  <si>
    <t>2024/25 Accrued Mayors Charity</t>
  </si>
  <si>
    <t>Accrual 5</t>
  </si>
  <si>
    <t>24/25 External Audit Fee</t>
  </si>
  <si>
    <t>Accrual 6</t>
  </si>
  <si>
    <t>24/25 Accrued WaterCharges</t>
  </si>
  <si>
    <t>Accrual 3</t>
  </si>
  <si>
    <t>24/25 Accrual re Orders</t>
  </si>
  <si>
    <t>Accrual 9</t>
  </si>
  <si>
    <t>24/25 Accrued Ground Maintenance Jan - Mar 25- Prestige</t>
  </si>
  <si>
    <t>Accrual 8</t>
  </si>
  <si>
    <t>24/25 AccruedExp -  Barclays Select Post March statement</t>
  </si>
  <si>
    <t>Accrual 7</t>
  </si>
  <si>
    <t>24/25 British Gas Accruals</t>
  </si>
  <si>
    <t>Accrual 2</t>
  </si>
  <si>
    <t>Accrual 2 re - Primrose Bridge Ward Bi-Election - 27/3/25</t>
  </si>
  <si>
    <t>Accrual 10</t>
  </si>
  <si>
    <t>Accrual 10 re SGC HR Orders 10094, 10105,,10116,10155</t>
  </si>
  <si>
    <t>Accrual 11</t>
  </si>
  <si>
    <t>Accrual 11 re Bank Charges 24/25</t>
  </si>
  <si>
    <t>14:59:44</t>
  </si>
  <si>
    <t>2110</t>
  </si>
  <si>
    <t>Receipts in advance</t>
  </si>
  <si>
    <t>Pre-Receipts 1</t>
  </si>
  <si>
    <t>Prepay re Sage 91919 + 20 - Re Fair moved from 2024 to 2025</t>
  </si>
  <si>
    <t>Pre-Receipt - Jan25</t>
  </si>
  <si>
    <t>Pre Receipt re Sage 93638-J. Bradbury MAF Funding for 25/26</t>
  </si>
  <si>
    <t>24.25 PreReceipt</t>
  </si>
  <si>
    <t>24.25 -  Pre-Receipts re JC &amp; BC Room Bookings</t>
  </si>
  <si>
    <t>Pre-Receipts 3</t>
  </si>
  <si>
    <t>Pre- Receipt re Invoice 8433</t>
  </si>
  <si>
    <t>Prepayments</t>
  </si>
  <si>
    <t>April 23r-Prepay</t>
  </si>
  <si>
    <t>Prepay re Sage 85975</t>
  </si>
  <si>
    <t>Prepay RE Sage: 86043</t>
  </si>
  <si>
    <t>Prepay May Planning</t>
  </si>
  <si>
    <t>Accrual re sage 86763-71</t>
  </si>
  <si>
    <t>June Prepay</t>
  </si>
  <si>
    <t>Prepay re Sage 87144-46</t>
  </si>
  <si>
    <t>Prepay RE Sage 88250</t>
  </si>
  <si>
    <t>Oct Prepay</t>
  </si>
  <si>
    <t>Prepay re Sage 88425</t>
  </si>
  <si>
    <t>NovPrepay</t>
  </si>
  <si>
    <t>Prepay Re Sage 88654</t>
  </si>
  <si>
    <t>Nov Prepay</t>
  </si>
  <si>
    <t>Prepay re Sage 88838 - 9</t>
  </si>
  <si>
    <t>TV LICENSING</t>
  </si>
  <si>
    <t>PREPAY RE SAGE NO. 89176</t>
  </si>
  <si>
    <t>August Prepay</t>
  </si>
  <si>
    <t>Prepay re Sage 87898 - 905</t>
  </si>
  <si>
    <t>Dec 23 - Prepay</t>
  </si>
  <si>
    <t>Jan - Prepay</t>
  </si>
  <si>
    <t>Prepay re Sage 89425-27</t>
  </si>
  <si>
    <t>Feb Prepay</t>
  </si>
  <si>
    <t>Prepay re Sage 89560</t>
  </si>
  <si>
    <t>Feb Finance Prepay</t>
  </si>
  <si>
    <t>Prepay re Sage 89725 + 32</t>
  </si>
  <si>
    <t>March Prepay</t>
  </si>
  <si>
    <t>March Prepay re Sage 89871</t>
  </si>
  <si>
    <t>Debit Card - Prepay</t>
  </si>
  <si>
    <t>6SP - Prepay re Sage 89887</t>
  </si>
  <si>
    <t>Pit DD - Prepay</t>
  </si>
  <si>
    <t>Prepay re Sage 89609</t>
  </si>
  <si>
    <t>March PrePay</t>
  </si>
  <si>
    <t>Prepay re Sage 89926-32</t>
  </si>
  <si>
    <t>INTY-PREPAY</t>
  </si>
  <si>
    <t>Prepay re Sage 90283</t>
  </si>
  <si>
    <t>Mainstream-Prepay</t>
  </si>
  <si>
    <t>Prepay re Sage 90295 - 302</t>
  </si>
  <si>
    <t>23/24 Postage Prepayment</t>
  </si>
  <si>
    <t>23/24 Audit Prepay - Credit Balance on Franking Machine</t>
  </si>
  <si>
    <t>Prepay May 24</t>
  </si>
  <si>
    <t>Prepay re Sage 91000 + 91009</t>
  </si>
  <si>
    <t>nov Planning Prepay</t>
  </si>
  <si>
    <t>Reverse Prepay re Sage 84487 - 2024/25</t>
  </si>
  <si>
    <t>Correct Prepayment</t>
  </si>
  <si>
    <t>Reverse Prepay re Sage 79066 - 69 from 2021/22</t>
  </si>
  <si>
    <t>Prepay re Sage 91507 - 10</t>
  </si>
  <si>
    <t>June - Prepay</t>
  </si>
  <si>
    <t>Prepay re Sage 91515-18</t>
  </si>
  <si>
    <t>July Prepay</t>
  </si>
  <si>
    <t>Prepay re Sage 91793</t>
  </si>
  <si>
    <t>Prepay RE Sage 92342</t>
  </si>
  <si>
    <t>Oct Prepay re Sage 92456 - 64</t>
  </si>
  <si>
    <t>Prepay RE Sage 92496</t>
  </si>
  <si>
    <t>Prepay RE Sage 92497</t>
  </si>
  <si>
    <t>Prepay RE Sage 92498</t>
  </si>
  <si>
    <t>Prepay re Sage 92675</t>
  </si>
  <si>
    <t>Prepay re Sage 92928</t>
  </si>
  <si>
    <t>PrePay 8SP</t>
  </si>
  <si>
    <t>Pre Pay re: Sage 93150</t>
  </si>
  <si>
    <t>Dec Prepay</t>
  </si>
  <si>
    <t>Prepay re Sage 93305 - 13</t>
  </si>
  <si>
    <t>January Prepayments</t>
  </si>
  <si>
    <t>Prepay re Sage 93430 - 39</t>
  </si>
  <si>
    <t>PREPAY RE SAGE NO. 93555</t>
  </si>
  <si>
    <t>January Prepay</t>
  </si>
  <si>
    <t>Prepay 25/26 re Sage 93666</t>
  </si>
  <si>
    <t>Prepay 26/27 re Sage 93666</t>
  </si>
  <si>
    <t>Prepay 27/28 re Sage 93666</t>
  </si>
  <si>
    <t>Prepay re Sage 93819 + 93825</t>
  </si>
  <si>
    <t>Prepay re Sage 93822</t>
  </si>
  <si>
    <t>Select Aug Prepay</t>
  </si>
  <si>
    <t>Prepay re Sage 92209</t>
  </si>
  <si>
    <t>February Prepayments</t>
  </si>
  <si>
    <t>Feb Prepay re Sage 93948 + 93960</t>
  </si>
  <si>
    <t>March Prepay 10</t>
  </si>
  <si>
    <t>Prepay re Sage 94118 - 94135</t>
  </si>
  <si>
    <t>April Prepay</t>
  </si>
  <si>
    <t>Prepay re Sage 94484</t>
  </si>
  <si>
    <t>B.Gas DD Prepay</t>
  </si>
  <si>
    <t>Prepay re Sage 94684 (British Gas DD)</t>
  </si>
  <si>
    <t>AIS DD Prepayment</t>
  </si>
  <si>
    <t>Prepay re Sage 94547 + 94696</t>
  </si>
  <si>
    <t>Prepayment</t>
  </si>
  <si>
    <t>24/25 - Postage Franking Machine Prepayment</t>
  </si>
  <si>
    <t>Exported from Sage - 24/25 Financial Year Activity</t>
  </si>
  <si>
    <t>Ref.</t>
  </si>
  <si>
    <t>Amount</t>
  </si>
  <si>
    <t/>
  </si>
  <si>
    <t>01/04/2024</t>
  </si>
  <si>
    <t>B/Fwd Balance</t>
  </si>
  <si>
    <t>31/05/2024</t>
  </si>
  <si>
    <t>24/05/2024</t>
  </si>
  <si>
    <t>06/06/2024</t>
  </si>
  <si>
    <t>01/10/2024</t>
  </si>
  <si>
    <t>10/10/2024</t>
  </si>
  <si>
    <t>10/09/2024</t>
  </si>
  <si>
    <t>30/10/2024</t>
  </si>
  <si>
    <t>20/11/2024</t>
  </si>
  <si>
    <t>11/12/2024</t>
  </si>
  <si>
    <t>08/01/2025</t>
  </si>
  <si>
    <t>01/01/2025</t>
  </si>
  <si>
    <t>22/01/2025</t>
  </si>
  <si>
    <t>06/02/2025</t>
  </si>
  <si>
    <t>26/07/2024</t>
  </si>
  <si>
    <t>19/02/2025</t>
  </si>
  <si>
    <t>10/03/2025</t>
  </si>
  <si>
    <t>31/03/2025</t>
  </si>
  <si>
    <t>From:</t>
  </si>
  <si>
    <t>Brought forward</t>
  </si>
  <si>
    <t>To:</t>
  </si>
  <si>
    <t>Month 12, March 2025</t>
  </si>
  <si>
    <t>Chart of Accounts:</t>
  </si>
  <si>
    <t>AUDIT REPORT</t>
  </si>
  <si>
    <t>Period</t>
  </si>
  <si>
    <t>Year to Date</t>
  </si>
  <si>
    <t>Current Assets</t>
  </si>
  <si>
    <t>VAT</t>
  </si>
  <si>
    <t>1410</t>
  </si>
  <si>
    <t>VAT on payments</t>
  </si>
  <si>
    <t>1420</t>
  </si>
  <si>
    <t>VAT reclaimed/Payable</t>
  </si>
  <si>
    <t>SOUTH GLOUCESTERSHIRE</t>
  </si>
  <si>
    <t>AV0N</t>
  </si>
  <si>
    <t>Total of Box 7: Balances carried forward</t>
  </si>
  <si>
    <t>CURRENT ASSETS</t>
  </si>
  <si>
    <t>Deduct</t>
  </si>
  <si>
    <t>Debtors</t>
  </si>
  <si>
    <t>VAT outstanding</t>
  </si>
  <si>
    <t>Credits Outstanding</t>
  </si>
  <si>
    <t xml:space="preserve">Stock </t>
  </si>
  <si>
    <t>Total Deductions</t>
  </si>
  <si>
    <t xml:space="preserve">CURRENT LIABILITIES </t>
  </si>
  <si>
    <t>Add</t>
  </si>
  <si>
    <t>Creditors</t>
  </si>
  <si>
    <t>Retention</t>
  </si>
  <si>
    <t>Outstanding Payroll - Pension deficit paid in advance</t>
  </si>
  <si>
    <t>Total Additions</t>
  </si>
  <si>
    <t xml:space="preserve">Total of Box 8: Total cash and investments </t>
  </si>
  <si>
    <t>Signed</t>
  </si>
  <si>
    <t>Dated</t>
  </si>
  <si>
    <t>DEBTORS - 2025</t>
  </si>
  <si>
    <t>Date:</t>
  </si>
  <si>
    <t>BSNETJNR</t>
  </si>
  <si>
    <t>Bradley Stoke Netball Juniors</t>
  </si>
  <si>
    <t>SOLESIST</t>
  </si>
  <si>
    <t>SOLE SISTERS RUNNING CLUB</t>
  </si>
  <si>
    <t>End of Report</t>
  </si>
  <si>
    <t>LESS APRIL 24 INVOICE PAID IN ADVANCE IN MARCH 24 - ITEMISED WITHIN PRE-RECEIPTS</t>
  </si>
  <si>
    <t>Difference between 2024 &amp; 25 Year Ends</t>
  </si>
  <si>
    <t>CREDITORS  - 2025</t>
  </si>
  <si>
    <t>An increase due sales invoices paid after year end as above</t>
  </si>
  <si>
    <t>History Balance:</t>
  </si>
  <si>
    <t>ACCRUED INCOME - 2025</t>
  </si>
  <si>
    <t>A decrease mainly due to Vat on Sports Hire reclaimed iin 2023/24 covering 4 years following ruling it should be non vat</t>
  </si>
  <si>
    <t>ACCRUED EXPENDITURE - 2025</t>
  </si>
  <si>
    <t>An increase due to bi-election costs and an increase in orders o/s at year end in 2024/25</t>
  </si>
  <si>
    <t>RECEIPTS IN ADVANCE - 2025</t>
  </si>
  <si>
    <t>A decrease linked to hire charge invoices paid in in advance of the financial as shown above</t>
  </si>
  <si>
    <t xml:space="preserve">N/C 1103  </t>
  </si>
  <si>
    <t xml:space="preserve">NAME:  PREPAYMENTS </t>
  </si>
  <si>
    <t>PREPAYMENTS - 2025</t>
  </si>
  <si>
    <t>VAT - Category Breakdown Period (Balance Sheet)</t>
  </si>
  <si>
    <t>1400</t>
  </si>
  <si>
    <t>VAT on receipts</t>
  </si>
  <si>
    <t xml:space="preserve">              </t>
  </si>
  <si>
    <t>A reduction due to invoices for hire income as above</t>
  </si>
  <si>
    <t>An increase linked to supplier invoices covering a period crossing financial years at year end as detailed above. Increase linked to increased contracts and price increases</t>
  </si>
  <si>
    <t>Increase linked to change in period covered from monthly  to Quarterly and an increase in Vat on payments during the period</t>
  </si>
  <si>
    <t>Rounded down to £36,957 for AGAR</t>
  </si>
  <si>
    <t>Unrounded Difference between 2024 &amp; 25 Year Ends</t>
  </si>
  <si>
    <t>RECONCILIATION BETWEEN BOX 7 &amp; 8 IN SECTION 2 (YEAR ENDED 31 MARCH 2026)</t>
  </si>
  <si>
    <t xml:space="preserve">(Agrees with bank reconciliation @ 31 March 2025 &amp; 2026) </t>
  </si>
  <si>
    <t>Prepared by Rachel Pullen 15th May 2026</t>
  </si>
  <si>
    <t>*</t>
  </si>
  <si>
    <t>16:58:24</t>
  </si>
  <si>
    <t>FIRSTCLA</t>
  </si>
  <si>
    <t>FIRST CLASS LEARNING</t>
  </si>
  <si>
    <t>TJSNETBL</t>
  </si>
  <si>
    <t>TJ'S NETBALL CLUB</t>
  </si>
  <si>
    <t>Aged Debtors Analysis (Summary) 2026</t>
  </si>
  <si>
    <t>LESS APRIL 26 INVOICE PAID IN ADVANCE IN MARCH 25 - ITEMISED WITHIN PRE-RECEIPTS</t>
  </si>
  <si>
    <t>17:01:19</t>
  </si>
  <si>
    <t>PAY IN 97</t>
  </si>
  <si>
    <t>8696</t>
  </si>
  <si>
    <t>Difference between 2025 &amp; 26 Year Ends</t>
  </si>
  <si>
    <t>An  increase due to invoices for hire income as above</t>
  </si>
  <si>
    <t>17:12:36</t>
  </si>
  <si>
    <t>MAINTAIN</t>
  </si>
  <si>
    <t>MAINTAIN-A DRAIN</t>
  </si>
  <si>
    <t>MIDLAND</t>
  </si>
  <si>
    <t>MIDLAND FORESTRY LIMITED</t>
  </si>
  <si>
    <t>PRESTIGE</t>
  </si>
  <si>
    <t>PRESTIGE GROUNDS LTD</t>
  </si>
  <si>
    <t>RELYON</t>
  </si>
  <si>
    <t>RelyOn Guarding &amp; Security Services Ltd</t>
  </si>
  <si>
    <t>STGLO002</t>
  </si>
  <si>
    <t>SOUTH GLOUCESTERSHIRE COUNCIL</t>
  </si>
  <si>
    <t>CREDITORS  - 2026</t>
  </si>
  <si>
    <t>Unrounded Difference between 2025 &amp; 26 Year Ends</t>
  </si>
  <si>
    <t>17:20:09</t>
  </si>
  <si>
    <t>Accrual 1</t>
  </si>
  <si>
    <t>Accrued Income 1 - Active Saver 2 - 31/3/26</t>
  </si>
  <si>
    <t>Accrual 2 - re Bonds</t>
  </si>
  <si>
    <t>25/26 Accrued Income re School Bridge Funding</t>
  </si>
  <si>
    <t>Accrued Income 4 - 25/26/ CIL Funding received April 26</t>
  </si>
  <si>
    <t>ACCRUED INCOME - 2026</t>
  </si>
  <si>
    <t>A decrease mainly due to a drop in CIL Funding in 2026 as itemised above</t>
  </si>
  <si>
    <t>17:28:48</t>
  </si>
  <si>
    <t>Nominal Activity - Excluding No Transactions</t>
  </si>
  <si>
    <t>Brought Forward</t>
  </si>
  <si>
    <t>24/25 Accrued  Ground Maintenance Jan - Mar 25- Prestige</t>
  </si>
  <si>
    <t>2025/26 Mayors Charity</t>
  </si>
  <si>
    <t>25/26 Expenditure Accrual re Orders</t>
  </si>
  <si>
    <t>2025/26 Accrued Audit Fees</t>
  </si>
  <si>
    <t>Accrual 5 - Water</t>
  </si>
  <si>
    <t>Accrual 11 -Bank charges 25/26</t>
  </si>
  <si>
    <t>Accrual 7 - 25/26 Barclays Select O/S</t>
  </si>
  <si>
    <t>Accrued Expenditure 4</t>
  </si>
  <si>
    <t>Accrual 4 - Gas &amp; Electricity</t>
  </si>
  <si>
    <t>ACCRUED EXPENDITURE - 2026</t>
  </si>
  <si>
    <t>24/25 reverse entries c/fwd</t>
  </si>
  <si>
    <t>25/26 Accrued Expenditure</t>
  </si>
  <si>
    <t xml:space="preserve">Decrease mainly due to bi-election costs and outstanding  ground maintenance costs in 2025 </t>
  </si>
  <si>
    <t>17:44:03</t>
  </si>
  <si>
    <t>25/26 Pre Receipts re All Sites Room Bookings</t>
  </si>
  <si>
    <t>Pre-Receipts 2</t>
  </si>
  <si>
    <t>25/26 Pre- receipt re Invoice 8696</t>
  </si>
  <si>
    <t>RECEIPTS IN ADVANCE - 2026</t>
  </si>
  <si>
    <t>A decrease linked to a reduction in hire charge invoices paid in in advance  and MAF funding received in 2025</t>
  </si>
  <si>
    <t>17:56:16</t>
  </si>
  <si>
    <t>1103</t>
  </si>
  <si>
    <t>Nov 22 Planning Prepay</t>
  </si>
  <si>
    <t>Reverse Prepay re Sage 84487 - 2025/26</t>
  </si>
  <si>
    <t>Prepay re Sage 91507-10</t>
  </si>
  <si>
    <t>April 25 Prepay</t>
  </si>
  <si>
    <t>Reverse prepay for 25/26 re Sage 94483</t>
  </si>
  <si>
    <t>PREPAY SAGE REF 95346</t>
  </si>
  <si>
    <t>May Prepay</t>
  </si>
  <si>
    <t>Prepay re Sage 95386 + 95</t>
  </si>
  <si>
    <t>Prepay re Sage 95517 - 38</t>
  </si>
  <si>
    <t>June Finance Prepay</t>
  </si>
  <si>
    <t>Prepay re Sage 95707</t>
  </si>
  <si>
    <t>August Prepay LYA</t>
  </si>
  <si>
    <t>prepay 96269 - 84 (excludes 96276 +77)</t>
  </si>
  <si>
    <t>Prepay re Sage 96276</t>
  </si>
  <si>
    <t>Prepay re Sage 96277</t>
  </si>
  <si>
    <t>PHS- DD Prepay</t>
  </si>
  <si>
    <t>Prepay re Sage 96548-50</t>
  </si>
  <si>
    <t>LemonBooking DD Prepay</t>
  </si>
  <si>
    <t>Prepay re Sage 96517</t>
  </si>
  <si>
    <t>October25 Prepay</t>
  </si>
  <si>
    <t>Prepay re Sage 97060</t>
  </si>
  <si>
    <t>Nov 25 Prepay</t>
  </si>
  <si>
    <t>Prepay re Sage 97504</t>
  </si>
  <si>
    <t>Dec 25 Prepay</t>
  </si>
  <si>
    <t>Prepay re Sage 98068 &amp; 98076</t>
  </si>
  <si>
    <t>Jan 26 - Prepay</t>
  </si>
  <si>
    <t>Prepay re Sage 98517 - 28</t>
  </si>
  <si>
    <t>FEBRUARY 26</t>
  </si>
  <si>
    <t>Prepay re Sage 98622 - 26</t>
  </si>
  <si>
    <t>Barclays Select Prepay</t>
  </si>
  <si>
    <t>Prepay re Sage 98695</t>
  </si>
  <si>
    <t>Prepay re Sage 98943 -55</t>
  </si>
  <si>
    <t>PREPAY-1</t>
  </si>
  <si>
    <t>PREPAY-1 RE SAGE 92209</t>
  </si>
  <si>
    <t>PREPAY-1 RE SAGE 96204,97555,98695,98298</t>
  </si>
  <si>
    <t>Prepay re sage 99149-173</t>
  </si>
  <si>
    <t>Prepay re Sage 99340-52</t>
  </si>
  <si>
    <t>PREPAY1</t>
  </si>
  <si>
    <t>PREPAYMENTS-DD</t>
  </si>
  <si>
    <t>PREPAY-DD RE SAGE 96848,95982,97990</t>
  </si>
  <si>
    <t>B.Gas Prepay</t>
  </si>
  <si>
    <t>Prepay re Sage 99531</t>
  </si>
  <si>
    <t>PREPAY-PC</t>
  </si>
  <si>
    <t>PREPAY-PC RE SAGE 95412,95345,96415</t>
  </si>
  <si>
    <t>PREPAYMENTS - 2026</t>
  </si>
  <si>
    <t>Minimal Change</t>
  </si>
  <si>
    <t>VAT - 25</t>
  </si>
  <si>
    <t>VAT - 26</t>
  </si>
  <si>
    <t>Month 12, March 2026</t>
  </si>
  <si>
    <t>Minimal Increase linked to the final Qtr</t>
  </si>
  <si>
    <t>Difference between 2025 &amp; 2026 Year 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</si>
</sst>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?"/>
    <numFmt numFmtId="165" formatCode="&quot;£&quot;#,##0"/>
  </numFmts>
  <fonts count="68" x14ac:knownFonts="1">
    <font>
      <sz val="11"/>
      <name val="Calibri"/>
    </font>
    <font>
      <sz val="11"/>
      <color theme="1"/>
      <name val="Aptos Narrow"/>
      <family val="2"/>
      <scheme val="minor"/>
    </font>
    <font>
      <sz val="1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u/>
      <sz val="12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7"/>
      <color rgb="FF000000"/>
      <name val="Tahoma"/>
      <family val="2"/>
    </font>
    <font>
      <b/>
      <sz val="7"/>
      <color rgb="FF000000"/>
      <name val="Tahoma"/>
      <family val="2"/>
    </font>
    <font>
      <b/>
      <u/>
      <sz val="7"/>
      <color rgb="FF000000"/>
      <name val="Tahoma"/>
      <family val="2"/>
    </font>
    <font>
      <u/>
      <sz val="7"/>
      <color rgb="FF000000"/>
      <name val="Tahoma"/>
      <family val="2"/>
    </font>
    <font>
      <b/>
      <sz val="11"/>
      <color theme="1"/>
      <name val="Aptos Narrow"/>
      <family val="2"/>
      <scheme val="minor"/>
    </font>
    <font>
      <b/>
      <sz val="10"/>
      <color rgb="FF000000"/>
      <name val="Tahoma"/>
      <family val="2"/>
    </font>
    <font>
      <b/>
      <sz val="12"/>
      <color rgb="FF000000"/>
      <name val="Tahoma"/>
      <family val="2"/>
    </font>
    <font>
      <sz val="12"/>
      <name val="Calibri"/>
      <family val="2"/>
    </font>
    <font>
      <b/>
      <u/>
      <sz val="12"/>
      <name val="Calibri"/>
      <family val="2"/>
    </font>
    <font>
      <b/>
      <u/>
      <sz val="12"/>
      <name val="Tahoma"/>
      <family val="2"/>
    </font>
    <font>
      <b/>
      <sz val="11"/>
      <name val="Calibri"/>
      <family val="2"/>
    </font>
    <font>
      <sz val="10"/>
      <name val="Tahoma"/>
      <family val="2"/>
    </font>
    <font>
      <b/>
      <sz val="10"/>
      <name val="Tahoma"/>
      <family val="2"/>
    </font>
    <font>
      <u/>
      <sz val="10"/>
      <color rgb="FF000000"/>
      <name val="Tahoma"/>
      <family val="2"/>
    </font>
    <font>
      <sz val="10"/>
      <color rgb="FF000000"/>
      <name val="Tahoma"/>
      <family val="2"/>
    </font>
    <font>
      <b/>
      <u/>
      <sz val="12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u/>
      <sz val="7"/>
      <color rgb="FF000000"/>
      <name val="Tahoma"/>
      <family val="2"/>
    </font>
    <font>
      <sz val="7"/>
      <color rgb="FF000000"/>
      <name val="Tahoma"/>
      <family val="2"/>
    </font>
    <font>
      <b/>
      <sz val="7"/>
      <color rgb="FF000000"/>
      <name val="Tahoma"/>
      <family val="2"/>
    </font>
    <font>
      <u/>
      <sz val="7"/>
      <color rgb="FF000000"/>
      <name val="Tahoma"/>
      <family val="2"/>
    </font>
    <font>
      <b/>
      <u/>
      <sz val="9"/>
      <color rgb="FF000000"/>
      <name val="Tahoma"/>
      <family val="2"/>
    </font>
    <font>
      <b/>
      <u/>
      <sz val="8"/>
      <color rgb="FF000000"/>
      <name val="Tahoma"/>
      <family val="2"/>
    </font>
    <font>
      <sz val="8"/>
      <name val="Tahoma"/>
      <family val="2"/>
    </font>
    <font>
      <b/>
      <u/>
      <sz val="10"/>
      <color rgb="FF000000"/>
      <name val="Tahoma"/>
      <family val="2"/>
    </font>
    <font>
      <u/>
      <sz val="12"/>
      <name val="Calibri"/>
      <family val="2"/>
    </font>
    <font>
      <b/>
      <sz val="10"/>
      <name val="Calibri"/>
      <family val="2"/>
    </font>
    <font>
      <b/>
      <u/>
      <sz val="8"/>
      <name val="Tahoma"/>
      <family val="2"/>
    </font>
    <font>
      <sz val="11"/>
      <name val="Calibri"/>
      <family val="2"/>
    </font>
    <font>
      <b/>
      <u/>
      <sz val="14"/>
      <color theme="1"/>
      <name val="Aptos Narrow"/>
      <family val="2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6"/>
      <color indexed="21"/>
      <name val="Arial"/>
      <family val="2"/>
    </font>
    <font>
      <b/>
      <sz val="10"/>
      <color rgb="FFFF0000"/>
      <name val="Tahoma"/>
      <family val="2"/>
    </font>
    <font>
      <b/>
      <sz val="11"/>
      <color rgb="FFFF0000"/>
      <name val="Calibri"/>
      <family val="2"/>
    </font>
    <font>
      <u/>
      <sz val="8"/>
      <color rgb="FF000000"/>
      <name val="Tahoma"/>
      <family val="2"/>
    </font>
    <font>
      <sz val="14"/>
      <name val="Tahoma"/>
      <family val="2"/>
    </font>
    <font>
      <sz val="14"/>
      <name val="Calibri"/>
      <family val="2"/>
    </font>
    <font>
      <b/>
      <sz val="12"/>
      <name val="Tahoma"/>
      <family val="2"/>
    </font>
    <font>
      <sz val="12"/>
      <name val="Tahoma"/>
      <family val="2"/>
    </font>
    <font>
      <sz val="10"/>
      <name val="Calibri"/>
      <family val="2"/>
    </font>
    <font>
      <sz val="14"/>
      <color rgb="FFC00000"/>
      <name val="Tahoma"/>
      <family val="2"/>
    </font>
    <font>
      <sz val="14"/>
      <color rgb="FFC00000"/>
      <name val="Calibri"/>
      <family val="2"/>
    </font>
    <font>
      <b/>
      <sz val="11"/>
      <color rgb="FF000000"/>
      <name val="Tahoma"/>
      <family val="2"/>
    </font>
    <font>
      <b/>
      <sz val="12"/>
      <name val="Calibri"/>
      <family val="2"/>
    </font>
    <font>
      <b/>
      <sz val="12"/>
      <color theme="1"/>
      <name val="Aptos Narrow"/>
      <family val="2"/>
      <scheme val="minor"/>
    </font>
    <font>
      <b/>
      <sz val="11"/>
      <name val="Aptos Display"/>
      <family val="2"/>
    </font>
    <font>
      <sz val="11"/>
      <name val="Aptos Display"/>
      <family val="2"/>
    </font>
    <font>
      <b/>
      <sz val="8"/>
      <color rgb="FFFF0000"/>
      <name val="Tahoma"/>
      <family val="2"/>
    </font>
    <font>
      <b/>
      <sz val="14"/>
      <color rgb="FF000000"/>
      <name val="Aptos Narrow"/>
      <family val="2"/>
      <scheme val="minor"/>
    </font>
    <font>
      <sz val="14"/>
      <name val="Aptos Narrow"/>
      <family val="2"/>
      <scheme val="minor"/>
    </font>
    <font>
      <sz val="9"/>
      <name val="Calibri"/>
      <family val="2"/>
    </font>
    <font>
      <sz val="9"/>
      <name val="Tahoma"/>
      <family val="2"/>
    </font>
    <font>
      <b/>
      <u/>
      <sz val="11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2" fontId="8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14" fontId="0" fillId="0" borderId="0" xfId="0" applyNumberFormat="1"/>
    <xf numFmtId="0" fontId="2" fillId="3" borderId="0" xfId="0" applyFont="1" applyFill="1"/>
    <xf numFmtId="0" fontId="0" fillId="3" borderId="0" xfId="0" applyFill="1"/>
    <xf numFmtId="0" fontId="17" fillId="3" borderId="0" xfId="0" applyFont="1" applyFill="1"/>
    <xf numFmtId="0" fontId="18" fillId="0" borderId="0" xfId="0" applyFont="1"/>
    <xf numFmtId="0" fontId="19" fillId="0" borderId="0" xfId="0" applyFont="1"/>
    <xf numFmtId="0" fontId="2" fillId="0" borderId="1" xfId="0" applyFont="1" applyBorder="1"/>
    <xf numFmtId="2" fontId="2" fillId="0" borderId="1" xfId="0" applyNumberFormat="1" applyFont="1" applyBorder="1"/>
    <xf numFmtId="2" fontId="20" fillId="2" borderId="1" xfId="0" applyNumberFormat="1" applyFont="1" applyFill="1" applyBorder="1"/>
    <xf numFmtId="0" fontId="0" fillId="2" borderId="1" xfId="0" applyFill="1" applyBorder="1"/>
    <xf numFmtId="2" fontId="21" fillId="2" borderId="1" xfId="0" applyNumberFormat="1" applyFont="1" applyFill="1" applyBorder="1" applyAlignment="1">
      <alignment horizontal="right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2" fontId="27" fillId="0" borderId="0" xfId="0" applyNumberFormat="1" applyFont="1" applyAlignment="1">
      <alignment horizontal="right"/>
    </xf>
    <xf numFmtId="2" fontId="29" fillId="0" borderId="0" xfId="0" applyNumberFormat="1" applyFont="1" applyAlignment="1">
      <alignment horizontal="right"/>
    </xf>
    <xf numFmtId="0" fontId="13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19" fillId="2" borderId="0" xfId="0" applyFont="1" applyFill="1"/>
    <xf numFmtId="2" fontId="30" fillId="2" borderId="1" xfId="0" applyNumberFormat="1" applyFont="1" applyFill="1" applyBorder="1" applyAlignment="1">
      <alignment horizontal="right"/>
    </xf>
    <xf numFmtId="1" fontId="25" fillId="0" borderId="0" xfId="0" applyNumberFormat="1" applyFont="1" applyAlignment="1">
      <alignment horizontal="lef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right"/>
    </xf>
    <xf numFmtId="1" fontId="25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32" fillId="0" borderId="0" xfId="0" applyFont="1" applyAlignment="1">
      <alignment horizontal="left"/>
    </xf>
    <xf numFmtId="0" fontId="19" fillId="0" borderId="5" xfId="0" applyFont="1" applyBorder="1" applyAlignment="1">
      <alignment horizontal="left"/>
    </xf>
    <xf numFmtId="0" fontId="1" fillId="0" borderId="0" xfId="1"/>
    <xf numFmtId="164" fontId="1" fillId="0" borderId="0" xfId="1" applyNumberFormat="1"/>
    <xf numFmtId="49" fontId="1" fillId="0" borderId="0" xfId="1" applyNumberFormat="1"/>
    <xf numFmtId="2" fontId="1" fillId="0" borderId="0" xfId="1" applyNumberFormat="1"/>
    <xf numFmtId="164" fontId="1" fillId="0" borderId="6" xfId="1" applyNumberFormat="1" applyBorder="1"/>
    <xf numFmtId="49" fontId="1" fillId="0" borderId="6" xfId="1" applyNumberFormat="1" applyBorder="1"/>
    <xf numFmtId="2" fontId="1" fillId="0" borderId="6" xfId="1" applyNumberFormat="1" applyBorder="1"/>
    <xf numFmtId="0" fontId="12" fillId="0" borderId="7" xfId="1" applyFont="1" applyBorder="1" applyAlignment="1">
      <alignment horizontal="center"/>
    </xf>
    <xf numFmtId="0" fontId="33" fillId="0" borderId="0" xfId="0" applyFont="1" applyAlignment="1">
      <alignment horizontal="right"/>
    </xf>
    <xf numFmtId="2" fontId="22" fillId="0" borderId="0" xfId="0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0" fontId="20" fillId="0" borderId="0" xfId="0" applyFont="1"/>
    <xf numFmtId="0" fontId="41" fillId="0" borderId="0" xfId="0" applyFont="1"/>
    <xf numFmtId="0" fontId="42" fillId="0" borderId="0" xfId="0" applyFont="1"/>
    <xf numFmtId="165" fontId="43" fillId="5" borderId="1" xfId="0" applyNumberFormat="1" applyFont="1" applyFill="1" applyBorder="1" applyAlignment="1">
      <alignment horizontal="center"/>
    </xf>
    <xf numFmtId="0" fontId="44" fillId="0" borderId="0" xfId="0" applyFont="1"/>
    <xf numFmtId="165" fontId="43" fillId="0" borderId="0" xfId="0" applyNumberFormat="1" applyFont="1" applyAlignment="1">
      <alignment horizontal="center"/>
    </xf>
    <xf numFmtId="165" fontId="44" fillId="6" borderId="1" xfId="0" applyNumberFormat="1" applyFont="1" applyFill="1" applyBorder="1" applyAlignment="1">
      <alignment horizontal="center"/>
    </xf>
    <xf numFmtId="165" fontId="44" fillId="6" borderId="0" xfId="0" applyNumberFormat="1" applyFont="1" applyFill="1" applyAlignment="1">
      <alignment horizontal="center"/>
    </xf>
    <xf numFmtId="165" fontId="44" fillId="0" borderId="1" xfId="0" applyNumberFormat="1" applyFont="1" applyBorder="1" applyAlignment="1">
      <alignment horizontal="center"/>
    </xf>
    <xf numFmtId="165" fontId="44" fillId="0" borderId="0" xfId="0" applyNumberFormat="1" applyFont="1" applyAlignment="1">
      <alignment horizontal="center"/>
    </xf>
    <xf numFmtId="165" fontId="43" fillId="0" borderId="1" xfId="0" applyNumberFormat="1" applyFont="1" applyBorder="1" applyAlignment="1">
      <alignment horizontal="center"/>
    </xf>
    <xf numFmtId="165" fontId="0" fillId="0" borderId="0" xfId="0" applyNumberFormat="1"/>
    <xf numFmtId="0" fontId="45" fillId="0" borderId="0" xfId="0" applyFont="1"/>
    <xf numFmtId="0" fontId="44" fillId="0" borderId="0" xfId="0" applyFont="1" applyAlignment="1">
      <alignment wrapText="1"/>
    </xf>
    <xf numFmtId="165" fontId="44" fillId="4" borderId="1" xfId="0" applyNumberFormat="1" applyFont="1" applyFill="1" applyBorder="1" applyAlignment="1">
      <alignment horizontal="center"/>
    </xf>
    <xf numFmtId="165" fontId="44" fillId="4" borderId="0" xfId="0" applyNumberFormat="1" applyFont="1" applyFill="1" applyAlignment="1">
      <alignment horizontal="center"/>
    </xf>
    <xf numFmtId="0" fontId="46" fillId="0" borderId="0" xfId="0" applyFont="1"/>
    <xf numFmtId="0" fontId="0" fillId="0" borderId="0" xfId="0" applyAlignment="1">
      <alignment wrapText="1"/>
    </xf>
    <xf numFmtId="0" fontId="0" fillId="0" borderId="8" xfId="0" applyBorder="1"/>
    <xf numFmtId="0" fontId="43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" fillId="2" borderId="0" xfId="0" applyFont="1" applyFill="1"/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0" fontId="53" fillId="0" borderId="0" xfId="0" applyFont="1"/>
    <xf numFmtId="1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2" borderId="0" xfId="0" applyFont="1" applyFill="1" applyAlignment="1">
      <alignment horizontal="left"/>
    </xf>
    <xf numFmtId="2" fontId="59" fillId="2" borderId="1" xfId="1" applyNumberFormat="1" applyFont="1" applyFill="1" applyBorder="1"/>
    <xf numFmtId="2" fontId="3" fillId="0" borderId="0" xfId="0" applyNumberFormat="1" applyFont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0" fontId="37" fillId="0" borderId="0" xfId="0" applyFont="1"/>
    <xf numFmtId="0" fontId="42" fillId="0" borderId="0" xfId="0" applyFont="1" applyAlignment="1">
      <alignment horizontal="right"/>
    </xf>
    <xf numFmtId="0" fontId="42" fillId="0" borderId="9" xfId="0" applyFont="1" applyBorder="1"/>
    <xf numFmtId="0" fontId="41" fillId="0" borderId="0" xfId="0" applyFont="1" applyAlignment="1">
      <alignment horizontal="right" wrapText="1"/>
    </xf>
    <xf numFmtId="0" fontId="43" fillId="0" borderId="0" xfId="0" applyFont="1" applyAlignment="1">
      <alignment horizontal="right" wrapText="1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25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0" fillId="0" borderId="5" xfId="0" applyBorder="1" applyAlignment="1">
      <alignment wrapText="1"/>
    </xf>
    <xf numFmtId="8" fontId="50" fillId="7" borderId="1" xfId="0" applyNumberFormat="1" applyFont="1" applyFill="1" applyBorder="1" applyAlignment="1">
      <alignment horizontal="center"/>
    </xf>
    <xf numFmtId="8" fontId="52" fillId="7" borderId="1" xfId="0" applyNumberFormat="1" applyFont="1" applyFill="1" applyBorder="1" applyAlignment="1">
      <alignment horizontal="center"/>
    </xf>
    <xf numFmtId="0" fontId="47" fillId="0" borderId="0" xfId="0" applyFont="1"/>
    <xf numFmtId="0" fontId="62" fillId="0" borderId="0" xfId="0" applyFont="1" applyAlignment="1">
      <alignment horizontal="center"/>
    </xf>
    <xf numFmtId="0" fontId="44" fillId="0" borderId="0" xfId="0" applyFont="1" applyAlignment="1">
      <alignment horizontal="right"/>
    </xf>
    <xf numFmtId="0" fontId="0" fillId="0" borderId="10" xfId="0" applyBorder="1"/>
    <xf numFmtId="0" fontId="8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15" fillId="0" borderId="9" xfId="0" applyFont="1" applyBorder="1"/>
    <xf numFmtId="0" fontId="4" fillId="3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0" fillId="4" borderId="0" xfId="0" applyFill="1" applyAlignment="1">
      <alignment horizontal="left" wrapText="1"/>
    </xf>
    <xf numFmtId="1" fontId="6" fillId="9" borderId="0" xfId="0" applyNumberFormat="1" applyFont="1" applyFill="1" applyAlignment="1">
      <alignment horizontal="left"/>
    </xf>
    <xf numFmtId="0" fontId="6" fillId="9" borderId="0" xfId="0" applyFont="1" applyFill="1" applyAlignment="1">
      <alignment horizontal="left"/>
    </xf>
    <xf numFmtId="0" fontId="2" fillId="9" borderId="0" xfId="0" applyFont="1" applyFill="1"/>
    <xf numFmtId="1" fontId="6" fillId="9" borderId="0" xfId="0" applyNumberFormat="1" applyFont="1" applyFill="1" applyAlignment="1">
      <alignment horizontal="right"/>
    </xf>
    <xf numFmtId="0" fontId="6" fillId="9" borderId="0" xfId="0" applyFont="1" applyFill="1" applyAlignment="1">
      <alignment horizontal="right"/>
    </xf>
    <xf numFmtId="2" fontId="19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vertical="top"/>
    </xf>
    <xf numFmtId="0" fontId="6" fillId="4" borderId="0" xfId="0" applyFont="1" applyFill="1" applyAlignment="1">
      <alignment horizontal="left"/>
    </xf>
    <xf numFmtId="1" fontId="6" fillId="4" borderId="0" xfId="0" applyNumberFormat="1" applyFont="1" applyFill="1" applyAlignment="1">
      <alignment horizontal="left"/>
    </xf>
    <xf numFmtId="1" fontId="6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/>
    </xf>
    <xf numFmtId="0" fontId="2" fillId="4" borderId="0" xfId="0" applyFont="1" applyFill="1" applyAlignment="1">
      <alignment textRotation="90"/>
    </xf>
    <xf numFmtId="0" fontId="0" fillId="4" borderId="0" xfId="0" applyFill="1" applyAlignment="1">
      <alignment textRotation="90"/>
    </xf>
    <xf numFmtId="0" fontId="12" fillId="2" borderId="0" xfId="1" applyFont="1" applyFill="1" applyAlignment="1">
      <alignment horizontal="center"/>
    </xf>
    <xf numFmtId="2" fontId="21" fillId="4" borderId="0" xfId="0" applyNumberFormat="1" applyFont="1" applyFill="1" applyAlignment="1">
      <alignment horizontal="right"/>
    </xf>
    <xf numFmtId="2" fontId="67" fillId="2" borderId="1" xfId="0" applyNumberFormat="1" applyFont="1" applyFill="1" applyBorder="1" applyAlignment="1">
      <alignment horizontal="right"/>
    </xf>
    <xf numFmtId="0" fontId="39" fillId="4" borderId="0" xfId="0" applyFont="1" applyFill="1" applyAlignment="1">
      <alignment horizontal="center"/>
    </xf>
    <xf numFmtId="0" fontId="40" fillId="4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60" fillId="0" borderId="3" xfId="0" applyFont="1" applyBorder="1" applyAlignment="1">
      <alignment wrapText="1"/>
    </xf>
    <xf numFmtId="0" fontId="61" fillId="0" borderId="9" xfId="0" applyFont="1" applyBorder="1" applyAlignment="1">
      <alignment wrapText="1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8" fontId="55" fillId="7" borderId="3" xfId="0" applyNumberFormat="1" applyFont="1" applyFill="1" applyBorder="1" applyAlignment="1">
      <alignment horizontal="center"/>
    </xf>
    <xf numFmtId="0" fontId="56" fillId="7" borderId="4" xfId="0" applyFont="1" applyFill="1" applyBorder="1" applyAlignment="1">
      <alignment horizontal="center"/>
    </xf>
    <xf numFmtId="0" fontId="17" fillId="0" borderId="3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6" fillId="0" borderId="0" xfId="0" applyFont="1" applyAlignment="1">
      <alignment horizontal="left"/>
    </xf>
    <xf numFmtId="0" fontId="2" fillId="0" borderId="0" xfId="0" applyFont="1"/>
    <xf numFmtId="0" fontId="3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" fontId="8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7" fillId="0" borderId="0" xfId="0" applyFont="1" applyAlignment="1">
      <alignment horizontal="right"/>
    </xf>
    <xf numFmtId="14" fontId="6" fillId="2" borderId="0" xfId="0" applyNumberFormat="1" applyFont="1" applyFill="1" applyAlignment="1">
      <alignment horizontal="left"/>
    </xf>
    <xf numFmtId="0" fontId="2" fillId="3" borderId="0" xfId="0" applyFont="1" applyFill="1"/>
    <xf numFmtId="0" fontId="5" fillId="3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9" fillId="0" borderId="0" xfId="0" applyFont="1"/>
    <xf numFmtId="0" fontId="0" fillId="0" borderId="0" xfId="0"/>
    <xf numFmtId="0" fontId="0" fillId="0" borderId="2" xfId="0" applyBorder="1"/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9" fillId="0" borderId="0" xfId="0" applyFont="1" applyAlignment="1">
      <alignment horizontal="left"/>
    </xf>
    <xf numFmtId="2" fontId="11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14" fontId="3" fillId="3" borderId="0" xfId="0" applyNumberFormat="1" applyFont="1" applyFill="1" applyAlignment="1">
      <alignment horizontal="left"/>
    </xf>
    <xf numFmtId="14" fontId="7" fillId="0" borderId="0" xfId="0" applyNumberFormat="1" applyFont="1" applyAlignment="1">
      <alignment horizontal="left"/>
    </xf>
    <xf numFmtId="2" fontId="49" fillId="0" borderId="0" xfId="0" applyNumberFormat="1" applyFont="1" applyAlignment="1">
      <alignment horizontal="right"/>
    </xf>
    <xf numFmtId="2" fontId="49" fillId="2" borderId="3" xfId="0" applyNumberFormat="1" applyFont="1" applyFill="1" applyBorder="1" applyAlignment="1">
      <alignment horizontal="right"/>
    </xf>
    <xf numFmtId="0" fontId="2" fillId="2" borderId="4" xfId="0" applyFont="1" applyFill="1" applyBorder="1"/>
    <xf numFmtId="0" fontId="31" fillId="0" borderId="0" xfId="0" applyFont="1" applyAlignment="1">
      <alignment horizontal="right"/>
    </xf>
    <xf numFmtId="1" fontId="6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right"/>
    </xf>
    <xf numFmtId="0" fontId="27" fillId="0" borderId="0" xfId="0" applyFont="1" applyAlignment="1">
      <alignment horizontal="left"/>
    </xf>
    <xf numFmtId="2" fontId="27" fillId="0" borderId="0" xfId="0" applyNumberFormat="1" applyFont="1" applyAlignment="1">
      <alignment horizontal="right"/>
    </xf>
    <xf numFmtId="8" fontId="52" fillId="7" borderId="3" xfId="0" applyNumberFormat="1" applyFont="1" applyFill="1" applyBorder="1" applyAlignment="1">
      <alignment horizontal="center"/>
    </xf>
    <xf numFmtId="0" fontId="58" fillId="7" borderId="4" xfId="0" applyFont="1" applyFill="1" applyBorder="1" applyAlignment="1">
      <alignment horizontal="center"/>
    </xf>
    <xf numFmtId="0" fontId="20" fillId="0" borderId="3" xfId="0" applyFont="1" applyBorder="1" applyAlignment="1">
      <alignment wrapText="1"/>
    </xf>
    <xf numFmtId="0" fontId="54" fillId="0" borderId="9" xfId="0" applyFont="1" applyBorder="1" applyAlignment="1">
      <alignment wrapText="1"/>
    </xf>
    <xf numFmtId="0" fontId="54" fillId="0" borderId="4" xfId="0" applyFont="1" applyBorder="1" applyAlignment="1">
      <alignment wrapText="1"/>
    </xf>
    <xf numFmtId="0" fontId="15" fillId="0" borderId="9" xfId="0" applyFont="1" applyBorder="1"/>
    <xf numFmtId="0" fontId="15" fillId="0" borderId="4" xfId="0" applyFont="1" applyBorder="1"/>
    <xf numFmtId="0" fontId="17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19" fillId="2" borderId="0" xfId="0" applyFont="1" applyFill="1"/>
    <xf numFmtId="0" fontId="24" fillId="0" borderId="0" xfId="0" applyFont="1" applyAlignment="1">
      <alignment horizontal="left"/>
    </xf>
    <xf numFmtId="14" fontId="25" fillId="2" borderId="0" xfId="0" applyNumberFormat="1" applyFont="1" applyFill="1" applyAlignment="1">
      <alignment horizontal="lef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2" fontId="29" fillId="0" borderId="0" xfId="0" applyNumberFormat="1" applyFont="1" applyAlignment="1">
      <alignment horizontal="right"/>
    </xf>
    <xf numFmtId="0" fontId="47" fillId="0" borderId="0" xfId="0" applyFont="1"/>
    <xf numFmtId="0" fontId="48" fillId="0" borderId="0" xfId="0" applyFont="1"/>
    <xf numFmtId="2" fontId="4" fillId="2" borderId="3" xfId="0" applyNumberFormat="1" applyFont="1" applyFill="1" applyBorder="1" applyAlignment="1">
      <alignment horizontal="right"/>
    </xf>
    <xf numFmtId="0" fontId="20" fillId="2" borderId="4" xfId="0" applyFont="1" applyFill="1" applyBorder="1"/>
    <xf numFmtId="0" fontId="6" fillId="2" borderId="0" xfId="0" applyFont="1" applyFill="1" applyAlignment="1">
      <alignment horizontal="left"/>
    </xf>
    <xf numFmtId="0" fontId="14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14" fontId="25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1" fontId="25" fillId="0" borderId="0" xfId="0" applyNumberFormat="1" applyFont="1" applyAlignment="1">
      <alignment horizontal="left"/>
    </xf>
    <xf numFmtId="0" fontId="25" fillId="2" borderId="0" xfId="0" applyFont="1" applyFill="1" applyAlignment="1">
      <alignment horizontal="left"/>
    </xf>
    <xf numFmtId="2" fontId="25" fillId="0" borderId="0" xfId="0" applyNumberFormat="1" applyFont="1" applyAlignment="1">
      <alignment horizontal="right"/>
    </xf>
    <xf numFmtId="0" fontId="58" fillId="4" borderId="3" xfId="0" applyFont="1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5" fillId="0" borderId="0" xfId="0" applyFont="1" applyAlignment="1">
      <alignment horizontal="center"/>
    </xf>
    <xf numFmtId="2" fontId="13" fillId="2" borderId="3" xfId="0" applyNumberFormat="1" applyFont="1" applyFill="1" applyBorder="1" applyAlignment="1">
      <alignment horizontal="right"/>
    </xf>
    <xf numFmtId="2" fontId="13" fillId="2" borderId="4" xfId="0" applyNumberFormat="1" applyFont="1" applyFill="1" applyBorder="1" applyAlignment="1">
      <alignment horizontal="right"/>
    </xf>
    <xf numFmtId="0" fontId="34" fillId="3" borderId="0" xfId="0" applyFont="1" applyFill="1" applyAlignment="1">
      <alignment horizontal="center"/>
    </xf>
    <xf numFmtId="8" fontId="50" fillId="7" borderId="3" xfId="0" applyNumberFormat="1" applyFont="1" applyFill="1" applyBorder="1" applyAlignment="1">
      <alignment horizontal="center"/>
    </xf>
    <xf numFmtId="0" fontId="51" fillId="7" borderId="4" xfId="0" applyFont="1" applyFill="1" applyBorder="1" applyAlignment="1">
      <alignment horizontal="center"/>
    </xf>
    <xf numFmtId="2" fontId="6" fillId="9" borderId="0" xfId="0" applyNumberFormat="1" applyFont="1" applyFill="1" applyAlignment="1">
      <alignment horizontal="right"/>
    </xf>
    <xf numFmtId="0" fontId="2" fillId="9" borderId="0" xfId="0" applyFont="1" applyFill="1"/>
    <xf numFmtId="14" fontId="6" fillId="9" borderId="0" xfId="0" applyNumberFormat="1" applyFont="1" applyFill="1" applyAlignment="1">
      <alignment horizontal="left"/>
    </xf>
    <xf numFmtId="0" fontId="6" fillId="9" borderId="0" xfId="0" applyFont="1" applyFill="1" applyAlignment="1">
      <alignment horizontal="left"/>
    </xf>
    <xf numFmtId="0" fontId="35" fillId="0" borderId="4" xfId="0" applyFont="1" applyBorder="1" applyAlignment="1">
      <alignment horizontal="right"/>
    </xf>
    <xf numFmtId="0" fontId="0" fillId="0" borderId="9" xfId="0" applyBorder="1"/>
    <xf numFmtId="0" fontId="0" fillId="0" borderId="4" xfId="0" applyBorder="1"/>
    <xf numFmtId="0" fontId="20" fillId="2" borderId="9" xfId="0" applyFont="1" applyFill="1" applyBorder="1"/>
    <xf numFmtId="0" fontId="50" fillId="9" borderId="11" xfId="0" applyFont="1" applyFill="1" applyBorder="1" applyAlignment="1">
      <alignment horizontal="center" vertical="center" textRotation="90" wrapText="1"/>
    </xf>
    <xf numFmtId="0" fontId="51" fillId="0" borderId="12" xfId="0" applyFont="1" applyBorder="1" applyAlignment="1">
      <alignment horizontal="center" vertical="center" textRotation="90" wrapText="1"/>
    </xf>
    <xf numFmtId="0" fontId="51" fillId="0" borderId="13" xfId="0" applyFont="1" applyBorder="1" applyAlignment="1">
      <alignment horizontal="center" vertical="center" textRotation="90" wrapText="1"/>
    </xf>
    <xf numFmtId="0" fontId="52" fillId="0" borderId="11" xfId="0" applyFont="1" applyBorder="1" applyAlignment="1">
      <alignment horizontal="center" vertical="center" textRotation="90" wrapText="1"/>
    </xf>
    <xf numFmtId="0" fontId="58" fillId="0" borderId="12" xfId="0" applyFont="1" applyBorder="1" applyAlignment="1">
      <alignment horizontal="center" vertical="center" textRotation="90" wrapText="1"/>
    </xf>
    <xf numFmtId="0" fontId="58" fillId="0" borderId="13" xfId="0" applyFont="1" applyBorder="1" applyAlignment="1">
      <alignment horizontal="center" vertical="center" textRotation="90" wrapText="1"/>
    </xf>
    <xf numFmtId="2" fontId="4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2" fontId="6" fillId="4" borderId="0" xfId="0" applyNumberFormat="1" applyFont="1" applyFill="1" applyAlignment="1">
      <alignment horizontal="right"/>
    </xf>
    <xf numFmtId="0" fontId="2" fillId="4" borderId="0" xfId="0" applyFont="1" applyFill="1"/>
    <xf numFmtId="14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14" fontId="25" fillId="2" borderId="0" xfId="0" applyNumberFormat="1" applyFont="1" applyFill="1" applyAlignment="1">
      <alignment horizontal="center"/>
    </xf>
    <xf numFmtId="1" fontId="25" fillId="0" borderId="0" xfId="0" applyNumberFormat="1" applyFont="1" applyAlignment="1">
      <alignment horizontal="center"/>
    </xf>
    <xf numFmtId="0" fontId="31" fillId="4" borderId="0" xfId="0" applyFont="1" applyFill="1" applyAlignment="1">
      <alignment horizontal="center"/>
    </xf>
    <xf numFmtId="0" fontId="36" fillId="4" borderId="0" xfId="0" applyFont="1" applyFill="1" applyAlignment="1">
      <alignment horizontal="center"/>
    </xf>
    <xf numFmtId="2" fontId="25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14" fontId="25" fillId="0" borderId="0" xfId="0" applyNumberFormat="1" applyFont="1" applyAlignment="1">
      <alignment horizontal="center"/>
    </xf>
    <xf numFmtId="2" fontId="57" fillId="2" borderId="3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7" fillId="4" borderId="0" xfId="0" applyFont="1" applyFill="1" applyAlignment="1">
      <alignment horizontal="left" wrapText="1"/>
    </xf>
    <xf numFmtId="0" fontId="15" fillId="4" borderId="0" xfId="0" applyFont="1" applyFill="1" applyAlignment="1">
      <alignment horizontal="left"/>
    </xf>
    <xf numFmtId="0" fontId="0" fillId="4" borderId="0" xfId="0" applyFill="1"/>
    <xf numFmtId="8" fontId="50" fillId="4" borderId="0" xfId="0" applyNumberFormat="1" applyFont="1" applyFill="1" applyAlignment="1">
      <alignment horizontal="center"/>
    </xf>
    <xf numFmtId="0" fontId="5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20" fillId="4" borderId="0" xfId="0" applyFont="1" applyFill="1" applyAlignment="1">
      <alignment horizontal="left" wrapText="1"/>
    </xf>
    <xf numFmtId="0" fontId="0" fillId="4" borderId="0" xfId="0" applyFill="1" applyAlignment="1">
      <alignment horizontal="left"/>
    </xf>
    <xf numFmtId="0" fontId="17" fillId="0" borderId="14" xfId="0" applyFont="1" applyBorder="1" applyAlignment="1">
      <alignment horizontal="left" wrapText="1"/>
    </xf>
    <xf numFmtId="0" fontId="15" fillId="0" borderId="10" xfId="0" applyFont="1" applyBorder="1" applyAlignment="1">
      <alignment horizontal="left"/>
    </xf>
    <xf numFmtId="0" fontId="0" fillId="0" borderId="16" xfId="0" applyBorder="1"/>
    <xf numFmtId="0" fontId="0" fillId="0" borderId="8" xfId="0" applyBorder="1"/>
    <xf numFmtId="8" fontId="50" fillId="7" borderId="1" xfId="0" applyNumberFormat="1" applyFont="1" applyFill="1" applyBorder="1" applyAlignment="1">
      <alignment horizontal="center"/>
    </xf>
    <xf numFmtId="0" fontId="51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0" fillId="0" borderId="10" xfId="0" applyFont="1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7" xfId="0" applyBorder="1"/>
    <xf numFmtId="0" fontId="7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2" fontId="6" fillId="0" borderId="0" xfId="0" applyNumberFormat="1" applyFont="1" applyAlignment="1">
      <alignment horizontal="right" vertical="top"/>
    </xf>
    <xf numFmtId="0" fontId="38" fillId="3" borderId="0" xfId="1" applyFont="1" applyFill="1" applyAlignment="1">
      <alignment horizontal="center"/>
    </xf>
    <xf numFmtId="0" fontId="12" fillId="0" borderId="0" xfId="1" applyFont="1" applyAlignment="1">
      <alignment horizontal="right"/>
    </xf>
    <xf numFmtId="0" fontId="12" fillId="0" borderId="2" xfId="1" applyFont="1" applyBorder="1" applyAlignment="1">
      <alignment horizontal="right"/>
    </xf>
    <xf numFmtId="0" fontId="12" fillId="2" borderId="6" xfId="1" applyFont="1" applyFill="1" applyBorder="1" applyAlignment="1">
      <alignment horizontal="center"/>
    </xf>
    <xf numFmtId="0" fontId="63" fillId="3" borderId="0" xfId="0" applyFont="1" applyFill="1" applyAlignment="1">
      <alignment horizontal="center" vertical="center"/>
    </xf>
    <xf numFmtId="0" fontId="64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15" fillId="4" borderId="3" xfId="0" applyFont="1" applyFill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9" xfId="0" applyBorder="1" applyAlignment="1">
      <alignment wrapText="1"/>
    </xf>
    <xf numFmtId="8" fontId="66" fillId="4" borderId="3" xfId="0" applyNumberFormat="1" applyFont="1" applyFill="1" applyBorder="1" applyAlignment="1">
      <alignment horizontal="left" wrapText="1"/>
    </xf>
    <xf numFmtId="0" fontId="65" fillId="4" borderId="4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22" fillId="2" borderId="0" xfId="0" applyFont="1" applyFill="1" applyAlignment="1">
      <alignment horizontal="left"/>
    </xf>
  </cellXfs>
  <cellStyles count="2">
    <cellStyle name="Normal" xfId="0" builtinId="0"/>
    <cellStyle name="Normal 2" xfId="1" xr:uid="{E9F6F805-E20E-43E9-A66A-0D65231A27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A4078-69F2-4FB3-9243-4C8900C58573}">
  <sheetPr>
    <pageSetUpPr fitToPage="1"/>
  </sheetPr>
  <dimension ref="A1:O30"/>
  <sheetViews>
    <sheetView tabSelected="1" topLeftCell="A7" zoomScaleNormal="100" workbookViewId="0">
      <selection activeCell="M12" sqref="M12"/>
    </sheetView>
  </sheetViews>
  <sheetFormatPr defaultRowHeight="15" x14ac:dyDescent="0.25"/>
  <cols>
    <col min="2" max="2" width="2.42578125" customWidth="1"/>
    <col min="3" max="3" width="26" customWidth="1"/>
    <col min="4" max="4" width="13.140625" customWidth="1"/>
    <col min="5" max="5" width="13.28515625" customWidth="1"/>
    <col min="6" max="6" width="1.42578125" customWidth="1"/>
    <col min="7" max="7" width="11.140625" customWidth="1"/>
    <col min="8" max="9" width="14.140625" customWidth="1"/>
  </cols>
  <sheetData>
    <row r="1" spans="1:15" x14ac:dyDescent="0.25">
      <c r="A1" s="127" t="s">
        <v>395</v>
      </c>
      <c r="B1" s="128"/>
      <c r="C1" s="128"/>
      <c r="D1" s="128"/>
      <c r="E1" s="128"/>
      <c r="F1" s="128"/>
      <c r="G1" s="128"/>
      <c r="H1" s="128"/>
      <c r="I1" s="128"/>
    </row>
    <row r="2" spans="1:15" ht="7.15" customHeight="1" x14ac:dyDescent="0.25"/>
    <row r="3" spans="1:15" x14ac:dyDescent="0.25">
      <c r="A3" s="129" t="s">
        <v>0</v>
      </c>
      <c r="B3" s="129"/>
      <c r="C3" s="129"/>
      <c r="D3" s="129"/>
      <c r="E3" s="129"/>
      <c r="F3" s="129"/>
      <c r="G3" s="129"/>
      <c r="H3" s="129"/>
      <c r="I3" s="129"/>
    </row>
    <row r="4" spans="1:15" ht="12" customHeight="1" x14ac:dyDescent="0.25">
      <c r="A4" s="129" t="s">
        <v>346</v>
      </c>
      <c r="B4" s="129"/>
      <c r="C4" s="129"/>
      <c r="D4" s="129"/>
      <c r="E4" s="129"/>
      <c r="F4" s="129"/>
      <c r="G4" s="129"/>
      <c r="H4" s="129"/>
      <c r="I4" s="129"/>
    </row>
    <row r="5" spans="1:15" x14ac:dyDescent="0.25">
      <c r="A5" s="51" t="s">
        <v>347</v>
      </c>
      <c r="D5" s="52"/>
      <c r="E5" s="52"/>
      <c r="F5" s="52"/>
      <c r="G5" s="52"/>
      <c r="H5" s="96">
        <v>2025</v>
      </c>
      <c r="I5" s="96">
        <v>2026</v>
      </c>
    </row>
    <row r="6" spans="1:15" ht="25.5" customHeight="1" x14ac:dyDescent="0.25">
      <c r="A6" s="51" t="s">
        <v>348</v>
      </c>
      <c r="D6" s="52"/>
      <c r="E6" s="52"/>
      <c r="F6" s="52"/>
      <c r="G6" s="52"/>
      <c r="H6" s="53">
        <v>1127424</v>
      </c>
      <c r="I6" s="53">
        <v>983893</v>
      </c>
    </row>
    <row r="7" spans="1:15" x14ac:dyDescent="0.25">
      <c r="D7" s="52"/>
      <c r="E7" s="52"/>
      <c r="F7" s="52"/>
      <c r="G7" s="52"/>
      <c r="H7" s="55"/>
      <c r="I7" s="55"/>
    </row>
    <row r="8" spans="1:15" x14ac:dyDescent="0.25">
      <c r="A8" s="51" t="s">
        <v>349</v>
      </c>
      <c r="D8" s="96">
        <v>2025</v>
      </c>
      <c r="E8" s="96">
        <v>2026</v>
      </c>
      <c r="F8" s="52"/>
      <c r="G8" s="52"/>
      <c r="H8" s="52"/>
      <c r="I8" s="52"/>
    </row>
    <row r="9" spans="1:15" ht="28.5" customHeight="1" x14ac:dyDescent="0.25">
      <c r="A9" s="51" t="s">
        <v>350</v>
      </c>
      <c r="C9" t="s">
        <v>351</v>
      </c>
      <c r="D9" s="56">
        <v>2166</v>
      </c>
      <c r="E9" s="56">
        <v>3100</v>
      </c>
      <c r="F9" s="57"/>
      <c r="G9" s="54"/>
      <c r="H9" s="52"/>
      <c r="I9" s="52"/>
    </row>
    <row r="10" spans="1:15" ht="30.75" customHeight="1" x14ac:dyDescent="0.25">
      <c r="C10" t="s">
        <v>352</v>
      </c>
      <c r="D10" s="56">
        <v>21351</v>
      </c>
      <c r="E10" s="56">
        <v>22254</v>
      </c>
      <c r="F10" s="57"/>
      <c r="H10" s="52"/>
      <c r="I10" s="52"/>
    </row>
    <row r="11" spans="1:15" ht="30.75" customHeight="1" x14ac:dyDescent="0.25">
      <c r="C11" s="54" t="s">
        <v>353</v>
      </c>
      <c r="D11" s="56">
        <v>0</v>
      </c>
      <c r="E11" s="56">
        <v>0</v>
      </c>
      <c r="F11" s="57"/>
      <c r="H11" s="52"/>
      <c r="I11" s="52"/>
    </row>
    <row r="12" spans="1:15" ht="26.25" customHeight="1" x14ac:dyDescent="0.25">
      <c r="C12" t="s">
        <v>161</v>
      </c>
      <c r="D12" s="56">
        <v>18863</v>
      </c>
      <c r="E12" s="56">
        <v>12488</v>
      </c>
      <c r="F12" s="57"/>
      <c r="G12" s="54"/>
      <c r="H12" s="52"/>
      <c r="I12" s="52"/>
      <c r="O12" t="s">
        <v>389</v>
      </c>
    </row>
    <row r="13" spans="1:15" ht="28.5" customHeight="1" x14ac:dyDescent="0.25">
      <c r="C13" t="s">
        <v>224</v>
      </c>
      <c r="D13" s="56">
        <v>17918</v>
      </c>
      <c r="E13" s="56">
        <v>17211</v>
      </c>
      <c r="F13" s="57"/>
      <c r="G13" s="54"/>
      <c r="H13" s="52"/>
      <c r="I13" s="52"/>
    </row>
    <row r="14" spans="1:15" ht="27.75" customHeight="1" x14ac:dyDescent="0.25">
      <c r="C14" t="s">
        <v>354</v>
      </c>
      <c r="D14" s="58">
        <v>2887</v>
      </c>
      <c r="E14" s="58">
        <v>2724</v>
      </c>
      <c r="F14" s="59"/>
      <c r="G14" s="89" t="s">
        <v>355</v>
      </c>
      <c r="H14" s="60">
        <f>SUM(D9:D14)</f>
        <v>63185</v>
      </c>
      <c r="I14" s="60">
        <f>SUM(E9:E14)</f>
        <v>57777</v>
      </c>
      <c r="J14" s="86" t="s">
        <v>398</v>
      </c>
    </row>
    <row r="15" spans="1:15" ht="8.25" customHeight="1" x14ac:dyDescent="0.25">
      <c r="F15" s="70"/>
      <c r="G15" s="102"/>
      <c r="H15" s="103"/>
    </row>
    <row r="16" spans="1:15" ht="17.25" customHeight="1" x14ac:dyDescent="0.25">
      <c r="A16" s="51" t="s">
        <v>356</v>
      </c>
      <c r="D16" s="54"/>
      <c r="E16" s="54"/>
      <c r="F16" s="54"/>
      <c r="G16" s="54"/>
      <c r="H16" s="52"/>
      <c r="I16" s="52"/>
    </row>
    <row r="17" spans="1:10" ht="28.5" customHeight="1" x14ac:dyDescent="0.25">
      <c r="A17" s="51" t="s">
        <v>357</v>
      </c>
      <c r="C17" t="s">
        <v>358</v>
      </c>
      <c r="D17" s="58">
        <v>36957</v>
      </c>
      <c r="E17" s="58">
        <v>44791</v>
      </c>
      <c r="F17" s="59"/>
      <c r="G17" s="54"/>
      <c r="H17" s="52"/>
      <c r="I17" s="52"/>
    </row>
    <row r="18" spans="1:10" ht="27" customHeight="1" x14ac:dyDescent="0.25">
      <c r="A18" s="51"/>
      <c r="C18" t="s">
        <v>359</v>
      </c>
      <c r="D18" s="58">
        <v>0</v>
      </c>
      <c r="E18" s="58">
        <v>0</v>
      </c>
      <c r="F18" s="59"/>
      <c r="G18" s="54"/>
      <c r="H18" s="52"/>
      <c r="I18" s="52"/>
    </row>
    <row r="19" spans="1:10" ht="27" customHeight="1" x14ac:dyDescent="0.25">
      <c r="C19" s="86" t="s">
        <v>189</v>
      </c>
      <c r="D19" s="58">
        <v>59588</v>
      </c>
      <c r="E19" s="58">
        <v>47007</v>
      </c>
      <c r="F19" s="59"/>
      <c r="G19" s="54"/>
      <c r="H19" s="62"/>
      <c r="I19" s="62"/>
    </row>
    <row r="20" spans="1:10" ht="27" customHeight="1" x14ac:dyDescent="0.25">
      <c r="C20" s="63" t="s">
        <v>360</v>
      </c>
      <c r="D20" s="64">
        <v>0</v>
      </c>
      <c r="E20" s="64">
        <v>0</v>
      </c>
      <c r="F20" s="65"/>
      <c r="G20" s="54"/>
      <c r="H20" s="62"/>
      <c r="I20" s="62"/>
    </row>
    <row r="21" spans="1:10" ht="27.75" customHeight="1" x14ac:dyDescent="0.25">
      <c r="C21" s="54" t="s">
        <v>215</v>
      </c>
      <c r="D21" s="58">
        <v>4873</v>
      </c>
      <c r="E21" s="58">
        <v>1842.78</v>
      </c>
      <c r="F21" s="59"/>
      <c r="G21" s="90" t="s">
        <v>361</v>
      </c>
      <c r="H21" s="60">
        <f>SUM(D17:D21)</f>
        <v>101418</v>
      </c>
      <c r="I21" s="60">
        <f>SUM(E17:E21)</f>
        <v>93640.78</v>
      </c>
      <c r="J21" s="86" t="s">
        <v>398</v>
      </c>
    </row>
    <row r="22" spans="1:10" ht="9.75" customHeight="1" x14ac:dyDescent="0.25">
      <c r="E22" s="69"/>
      <c r="F22" s="69"/>
      <c r="G22" s="87"/>
      <c r="H22" s="88"/>
      <c r="I22" s="52"/>
    </row>
    <row r="23" spans="1:10" ht="25.5" customHeight="1" x14ac:dyDescent="0.3">
      <c r="A23" s="51" t="s">
        <v>362</v>
      </c>
      <c r="D23" s="52"/>
      <c r="E23" s="66"/>
      <c r="F23" s="66"/>
      <c r="G23" s="66"/>
      <c r="H23" s="53">
        <f>H6-H14+H21</f>
        <v>1165657</v>
      </c>
      <c r="I23" s="53">
        <f>I6-I14+I21</f>
        <v>1019756.78</v>
      </c>
    </row>
    <row r="24" spans="1:10" ht="15.75" customHeight="1" x14ac:dyDescent="0.25">
      <c r="A24" s="54" t="s">
        <v>396</v>
      </c>
      <c r="D24" s="52"/>
      <c r="E24" s="52"/>
      <c r="F24" s="52"/>
      <c r="G24" s="52"/>
    </row>
    <row r="25" spans="1:10" ht="13.9" customHeight="1" x14ac:dyDescent="0.25">
      <c r="E25" s="52"/>
      <c r="F25" s="52"/>
      <c r="G25" s="52"/>
      <c r="H25" s="55"/>
      <c r="I25" s="55"/>
    </row>
    <row r="26" spans="1:10" x14ac:dyDescent="0.25">
      <c r="A26" s="54" t="s">
        <v>397</v>
      </c>
      <c r="H26" s="61"/>
      <c r="I26" s="61"/>
    </row>
    <row r="27" spans="1:10" ht="25.9" customHeight="1" x14ac:dyDescent="0.25"/>
    <row r="28" spans="1:10" x14ac:dyDescent="0.25">
      <c r="A28" t="s">
        <v>363</v>
      </c>
      <c r="C28" s="68"/>
      <c r="E28" t="s">
        <v>363</v>
      </c>
      <c r="G28" s="68"/>
      <c r="H28" s="68"/>
      <c r="I28" s="68"/>
    </row>
    <row r="30" spans="1:10" ht="24.75" customHeight="1" x14ac:dyDescent="0.25">
      <c r="A30" t="s">
        <v>364</v>
      </c>
      <c r="C30" s="68"/>
      <c r="E30" t="s">
        <v>364</v>
      </c>
      <c r="G30" s="68"/>
      <c r="H30" s="68"/>
      <c r="I30" s="68"/>
    </row>
  </sheetData>
  <mergeCells count="3">
    <mergeCell ref="A1:I1"/>
    <mergeCell ref="A3:I3"/>
    <mergeCell ref="A4:I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3"/>
  <sheetViews>
    <sheetView topLeftCell="A30" workbookViewId="0">
      <selection activeCell="AB4" sqref="AB4:AD4"/>
    </sheetView>
  </sheetViews>
  <sheetFormatPr defaultRowHeight="12.75" x14ac:dyDescent="0.2"/>
  <cols>
    <col min="1" max="1" width="1.7109375" style="1" customWidth="1"/>
    <col min="2" max="2" width="7.28515625" style="1" customWidth="1"/>
    <col min="3" max="3" width="13.140625" style="1" customWidth="1"/>
    <col min="4" max="4" width="5.7109375" style="1" customWidth="1"/>
    <col min="5" max="5" width="2.85546875" style="1" customWidth="1"/>
    <col min="6" max="6" width="2" style="1" customWidth="1"/>
    <col min="7" max="7" width="10.85546875" style="1" customWidth="1"/>
    <col min="8" max="9" width="5.7109375" style="1" customWidth="1"/>
    <col min="10" max="10" width="12.85546875" style="1" customWidth="1"/>
    <col min="11" max="11" width="10.42578125" style="1" customWidth="1"/>
    <col min="12" max="13" width="8.28515625" style="1" customWidth="1"/>
    <col min="14" max="14" width="10.42578125" style="1" customWidth="1"/>
    <col min="15" max="15" width="7" style="1" customWidth="1"/>
    <col min="16" max="16" width="8.140625" style="1" customWidth="1"/>
    <col min="17" max="17" width="2" style="1" customWidth="1"/>
    <col min="18" max="18" width="5.42578125" style="1" customWidth="1"/>
    <col min="19" max="19" width="6.7109375" style="1" customWidth="1"/>
    <col min="20" max="20" width="9.140625" style="1" customWidth="1"/>
    <col min="21" max="21" width="4" style="1" customWidth="1"/>
    <col min="22" max="22" width="1.7109375" style="1" customWidth="1"/>
    <col min="23" max="23" width="5.42578125" style="1" customWidth="1"/>
    <col min="24" max="24" width="4.7109375" style="1" customWidth="1"/>
    <col min="25" max="25" width="5.7109375" style="1" customWidth="1"/>
    <col min="26" max="26" width="2.85546875" style="1" customWidth="1"/>
    <col min="27" max="27" width="10.28515625" style="1" customWidth="1"/>
    <col min="28" max="28" width="16.42578125" style="1" customWidth="1"/>
    <col min="29" max="29" width="5.7109375" style="1" customWidth="1"/>
    <col min="30" max="30" width="3.28515625" style="1" customWidth="1"/>
    <col min="31" max="31" width="14.140625" style="1" customWidth="1"/>
    <col min="32" max="32" width="9.5703125" style="1" customWidth="1"/>
    <col min="33" max="34" width="8.28515625" style="1" customWidth="1"/>
    <col min="35" max="35" width="4.5703125" style="1" customWidth="1"/>
    <col min="36" max="36" width="3" style="1" customWidth="1"/>
    <col min="37" max="37" width="8.140625" style="1" customWidth="1"/>
    <col min="38" max="38" width="2" style="1" customWidth="1"/>
    <col min="39" max="39" width="5.42578125" style="1" customWidth="1"/>
    <col min="40" max="40" width="6.7109375" style="1" customWidth="1"/>
    <col min="41" max="16384" width="9.140625" style="1"/>
  </cols>
  <sheetData>
    <row r="1" spans="1:40" ht="15" x14ac:dyDescent="0.2">
      <c r="A1" s="147"/>
      <c r="B1" s="140"/>
      <c r="C1" s="148"/>
      <c r="D1" s="140"/>
      <c r="H1" s="149" t="s">
        <v>0</v>
      </c>
      <c r="I1" s="140"/>
      <c r="J1" s="140"/>
      <c r="K1" s="140"/>
      <c r="L1" s="140"/>
      <c r="M1" s="140"/>
      <c r="N1" s="140"/>
      <c r="O1" s="140"/>
      <c r="R1" s="2" t="s">
        <v>1</v>
      </c>
      <c r="S1" s="3">
        <v>1</v>
      </c>
      <c r="V1" s="147" t="s">
        <v>366</v>
      </c>
      <c r="W1" s="140"/>
      <c r="X1" s="148">
        <v>46157</v>
      </c>
      <c r="Y1" s="140"/>
      <c r="AC1" s="149" t="s">
        <v>0</v>
      </c>
      <c r="AD1" s="140"/>
      <c r="AE1" s="140"/>
      <c r="AF1" s="140"/>
      <c r="AG1" s="140"/>
      <c r="AH1" s="140"/>
      <c r="AI1" s="140"/>
      <c r="AJ1" s="140"/>
      <c r="AM1" s="2" t="s">
        <v>1</v>
      </c>
      <c r="AN1" s="3">
        <v>1</v>
      </c>
    </row>
    <row r="2" spans="1:40" x14ac:dyDescent="0.2">
      <c r="A2" s="147"/>
      <c r="B2" s="140"/>
      <c r="C2" s="150"/>
      <c r="D2" s="140"/>
      <c r="V2" s="147" t="s">
        <v>2</v>
      </c>
      <c r="W2" s="140"/>
      <c r="X2" s="150" t="s">
        <v>399</v>
      </c>
      <c r="Y2" s="140"/>
    </row>
    <row r="3" spans="1:40" ht="15.75" x14ac:dyDescent="0.25">
      <c r="A3" s="157" t="s">
        <v>365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U3" s="151"/>
      <c r="V3" s="151"/>
      <c r="W3" s="151"/>
      <c r="X3" s="151"/>
      <c r="Y3" s="151"/>
      <c r="Z3" s="152" t="s">
        <v>404</v>
      </c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75"/>
      <c r="AM3" s="75"/>
      <c r="AN3" s="75"/>
    </row>
    <row r="4" spans="1:40" ht="15" x14ac:dyDescent="0.2">
      <c r="A4" s="155"/>
      <c r="B4" s="155"/>
      <c r="C4" s="155"/>
      <c r="D4" s="155"/>
      <c r="E4" s="156" t="s">
        <v>3</v>
      </c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0"/>
      <c r="R4" s="10"/>
      <c r="S4" s="10"/>
      <c r="U4" s="140"/>
      <c r="V4" s="140"/>
      <c r="W4" s="140"/>
      <c r="X4" s="140"/>
      <c r="Y4" s="153" t="s">
        <v>4</v>
      </c>
      <c r="Z4" s="140"/>
      <c r="AA4" s="140"/>
      <c r="AB4" s="154">
        <v>46112</v>
      </c>
      <c r="AC4" s="151"/>
      <c r="AD4" s="151"/>
      <c r="AI4" s="153" t="s">
        <v>5</v>
      </c>
      <c r="AJ4" s="140"/>
      <c r="AK4" s="140"/>
      <c r="AM4" s="140"/>
      <c r="AN4" s="140"/>
    </row>
    <row r="5" spans="1:40" x14ac:dyDescent="0.2">
      <c r="V5" s="153" t="s">
        <v>6</v>
      </c>
      <c r="W5" s="140"/>
      <c r="X5" s="140"/>
      <c r="Y5" s="140"/>
      <c r="Z5" s="140"/>
      <c r="AA5" s="140"/>
      <c r="AB5" s="139" t="s">
        <v>7</v>
      </c>
      <c r="AC5" s="140"/>
      <c r="AD5" s="140"/>
      <c r="AJ5" s="153" t="s">
        <v>8</v>
      </c>
      <c r="AK5" s="140"/>
      <c r="AM5" s="139" t="s">
        <v>9</v>
      </c>
      <c r="AN5" s="140"/>
    </row>
    <row r="6" spans="1:40" x14ac:dyDescent="0.2">
      <c r="A6" s="140"/>
      <c r="B6" s="140"/>
      <c r="C6" s="140"/>
      <c r="D6" s="153" t="s">
        <v>4</v>
      </c>
      <c r="E6" s="140"/>
      <c r="F6" s="140"/>
      <c r="G6" s="154">
        <v>45747</v>
      </c>
      <c r="H6" s="151"/>
      <c r="I6" s="151"/>
      <c r="N6" s="153" t="s">
        <v>5</v>
      </c>
      <c r="O6" s="140"/>
      <c r="P6" s="140"/>
      <c r="R6" s="140"/>
      <c r="S6" s="140"/>
      <c r="U6" s="140"/>
      <c r="V6" s="140"/>
      <c r="W6" s="153" t="s">
        <v>10</v>
      </c>
      <c r="X6" s="140"/>
      <c r="Y6" s="140"/>
      <c r="Z6" s="140"/>
      <c r="AA6" s="140"/>
      <c r="AB6" s="139" t="s">
        <v>11</v>
      </c>
      <c r="AC6" s="140"/>
      <c r="AD6" s="140"/>
    </row>
    <row r="7" spans="1:40" x14ac:dyDescent="0.2">
      <c r="A7" s="153" t="s">
        <v>6</v>
      </c>
      <c r="B7" s="140"/>
      <c r="C7" s="140"/>
      <c r="D7" s="140"/>
      <c r="E7" s="140"/>
      <c r="F7" s="140"/>
      <c r="G7" s="139" t="s">
        <v>7</v>
      </c>
      <c r="H7" s="140"/>
      <c r="I7" s="140"/>
      <c r="O7" s="153" t="s">
        <v>8</v>
      </c>
      <c r="P7" s="140"/>
      <c r="R7" s="139" t="s">
        <v>9</v>
      </c>
      <c r="S7" s="140"/>
      <c r="V7" s="159" t="s">
        <v>12</v>
      </c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</row>
    <row r="8" spans="1:40" x14ac:dyDescent="0.2">
      <c r="B8" s="153" t="s">
        <v>10</v>
      </c>
      <c r="C8" s="140"/>
      <c r="D8" s="140"/>
      <c r="E8" s="140"/>
      <c r="F8" s="140"/>
      <c r="G8" s="139" t="s">
        <v>11</v>
      </c>
      <c r="H8" s="140"/>
      <c r="I8" s="140"/>
      <c r="V8" s="145" t="s">
        <v>13</v>
      </c>
      <c r="W8" s="140"/>
      <c r="X8" s="145" t="s">
        <v>14</v>
      </c>
      <c r="Y8" s="140"/>
      <c r="AC8" s="146" t="s">
        <v>15</v>
      </c>
      <c r="AD8" s="140"/>
      <c r="AE8" s="5" t="s">
        <v>16</v>
      </c>
      <c r="AF8" s="5" t="s">
        <v>17</v>
      </c>
      <c r="AG8" s="5" t="s">
        <v>18</v>
      </c>
      <c r="AH8" s="5" t="s">
        <v>19</v>
      </c>
      <c r="AI8" s="146" t="s">
        <v>20</v>
      </c>
      <c r="AJ8" s="140"/>
      <c r="AK8" s="5" t="s">
        <v>21</v>
      </c>
      <c r="AL8" s="146" t="s">
        <v>22</v>
      </c>
      <c r="AM8" s="140"/>
      <c r="AN8" s="5" t="s">
        <v>23</v>
      </c>
    </row>
    <row r="9" spans="1:40" x14ac:dyDescent="0.2">
      <c r="A9" s="159" t="s">
        <v>12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V9" s="142" t="s">
        <v>29</v>
      </c>
      <c r="W9" s="140"/>
      <c r="X9" s="142" t="s">
        <v>30</v>
      </c>
      <c r="Y9" s="140"/>
      <c r="Z9" s="140"/>
      <c r="AA9" s="140"/>
      <c r="AB9" s="4" t="s">
        <v>26</v>
      </c>
      <c r="AC9" s="143">
        <v>0</v>
      </c>
      <c r="AD9" s="140"/>
      <c r="AE9" s="6">
        <v>2763.63</v>
      </c>
      <c r="AF9" s="6">
        <v>452.56</v>
      </c>
      <c r="AG9" s="6">
        <v>0</v>
      </c>
      <c r="AH9" s="6">
        <v>150</v>
      </c>
      <c r="AI9" s="143">
        <v>0</v>
      </c>
      <c r="AJ9" s="140"/>
      <c r="AK9" s="6">
        <v>348</v>
      </c>
      <c r="AL9" s="143">
        <v>0</v>
      </c>
      <c r="AM9" s="140"/>
      <c r="AN9" s="6">
        <v>-45.44</v>
      </c>
    </row>
    <row r="10" spans="1:40" x14ac:dyDescent="0.2">
      <c r="A10" s="145" t="s">
        <v>13</v>
      </c>
      <c r="B10" s="140"/>
      <c r="C10" s="145" t="s">
        <v>14</v>
      </c>
      <c r="D10" s="140"/>
      <c r="H10" s="146" t="s">
        <v>15</v>
      </c>
      <c r="I10" s="140"/>
      <c r="J10" s="5" t="s">
        <v>16</v>
      </c>
      <c r="K10" s="5" t="s">
        <v>17</v>
      </c>
      <c r="L10" s="5" t="s">
        <v>18</v>
      </c>
      <c r="M10" s="5" t="s">
        <v>19</v>
      </c>
      <c r="N10" s="146" t="s">
        <v>20</v>
      </c>
      <c r="O10" s="140"/>
      <c r="P10" s="5" t="s">
        <v>21</v>
      </c>
      <c r="Q10" s="146" t="s">
        <v>22</v>
      </c>
      <c r="R10" s="140"/>
      <c r="S10" s="5" t="s">
        <v>23</v>
      </c>
      <c r="V10" s="142" t="s">
        <v>31</v>
      </c>
      <c r="W10" s="140"/>
      <c r="X10" s="142" t="s">
        <v>32</v>
      </c>
      <c r="Y10" s="140"/>
      <c r="Z10" s="140"/>
      <c r="AA10" s="140"/>
      <c r="AB10" s="4" t="s">
        <v>26</v>
      </c>
      <c r="AC10" s="143">
        <v>0</v>
      </c>
      <c r="AD10" s="140"/>
      <c r="AE10" s="6">
        <v>1705</v>
      </c>
      <c r="AF10" s="6">
        <v>102.3</v>
      </c>
      <c r="AG10" s="6">
        <v>0</v>
      </c>
      <c r="AH10" s="6">
        <v>102.3</v>
      </c>
      <c r="AI10" s="143">
        <v>0</v>
      </c>
      <c r="AJ10" s="140"/>
      <c r="AK10" s="6">
        <v>0</v>
      </c>
      <c r="AL10" s="143">
        <v>0</v>
      </c>
      <c r="AM10" s="140"/>
      <c r="AN10" s="6">
        <v>0</v>
      </c>
    </row>
    <row r="11" spans="1:40" x14ac:dyDescent="0.2">
      <c r="A11" s="142" t="s">
        <v>24</v>
      </c>
      <c r="B11" s="140"/>
      <c r="C11" s="142" t="s">
        <v>25</v>
      </c>
      <c r="D11" s="140"/>
      <c r="E11" s="140"/>
      <c r="F11" s="140"/>
      <c r="G11" s="4" t="s">
        <v>26</v>
      </c>
      <c r="H11" s="143">
        <v>0</v>
      </c>
      <c r="I11" s="140"/>
      <c r="J11" s="6">
        <v>17683</v>
      </c>
      <c r="K11" s="6">
        <v>-1436.9</v>
      </c>
      <c r="L11" s="6">
        <v>0</v>
      </c>
      <c r="M11" s="6">
        <v>-1436.9</v>
      </c>
      <c r="N11" s="143">
        <v>0</v>
      </c>
      <c r="O11" s="140"/>
      <c r="P11" s="6">
        <v>0</v>
      </c>
      <c r="Q11" s="143">
        <v>0</v>
      </c>
      <c r="R11" s="140"/>
      <c r="S11" s="6">
        <v>0</v>
      </c>
      <c r="V11" s="142" t="s">
        <v>33</v>
      </c>
      <c r="W11" s="140"/>
      <c r="X11" s="142" t="s">
        <v>34</v>
      </c>
      <c r="Y11" s="140"/>
      <c r="Z11" s="140"/>
      <c r="AA11" s="140"/>
      <c r="AB11" s="4" t="s">
        <v>26</v>
      </c>
      <c r="AC11" s="143">
        <v>0</v>
      </c>
      <c r="AD11" s="140"/>
      <c r="AE11" s="6">
        <v>5262.2699999999995</v>
      </c>
      <c r="AF11" s="6">
        <v>763.46</v>
      </c>
      <c r="AG11" s="6">
        <v>0</v>
      </c>
      <c r="AH11" s="6">
        <v>0</v>
      </c>
      <c r="AI11" s="143">
        <v>0</v>
      </c>
      <c r="AJ11" s="140"/>
      <c r="AK11" s="6">
        <v>763.46</v>
      </c>
      <c r="AL11" s="143">
        <v>0</v>
      </c>
      <c r="AM11" s="140"/>
      <c r="AN11" s="6">
        <v>0</v>
      </c>
    </row>
    <row r="12" spans="1:40" x14ac:dyDescent="0.2">
      <c r="A12" s="142" t="s">
        <v>27</v>
      </c>
      <c r="B12" s="140"/>
      <c r="C12" s="142" t="s">
        <v>28</v>
      </c>
      <c r="D12" s="140"/>
      <c r="E12" s="140"/>
      <c r="F12" s="140"/>
      <c r="G12" s="4" t="s">
        <v>26</v>
      </c>
      <c r="H12" s="143">
        <v>0</v>
      </c>
      <c r="I12" s="140"/>
      <c r="J12" s="6">
        <v>4945.2699999999995</v>
      </c>
      <c r="K12" s="6">
        <v>-75.599999999999994</v>
      </c>
      <c r="L12" s="6">
        <v>0</v>
      </c>
      <c r="M12" s="6">
        <v>-75.599999999999994</v>
      </c>
      <c r="N12" s="143">
        <v>0</v>
      </c>
      <c r="O12" s="140"/>
      <c r="P12" s="6">
        <v>0</v>
      </c>
      <c r="Q12" s="143">
        <v>0</v>
      </c>
      <c r="R12" s="140"/>
      <c r="S12" s="6">
        <v>0</v>
      </c>
      <c r="V12" s="142" t="s">
        <v>35</v>
      </c>
      <c r="W12" s="140"/>
      <c r="X12" s="142" t="s">
        <v>36</v>
      </c>
      <c r="Y12" s="140"/>
      <c r="Z12" s="140"/>
      <c r="AA12" s="140"/>
      <c r="AB12" s="4" t="s">
        <v>26</v>
      </c>
      <c r="AC12" s="143">
        <v>0</v>
      </c>
      <c r="AD12" s="140"/>
      <c r="AE12" s="6">
        <v>711.04</v>
      </c>
      <c r="AF12" s="6">
        <v>-24</v>
      </c>
      <c r="AG12" s="6">
        <v>0</v>
      </c>
      <c r="AH12" s="6">
        <v>0</v>
      </c>
      <c r="AI12" s="143">
        <v>0</v>
      </c>
      <c r="AJ12" s="140"/>
      <c r="AK12" s="6">
        <v>0</v>
      </c>
      <c r="AL12" s="143">
        <v>0</v>
      </c>
      <c r="AM12" s="140"/>
      <c r="AN12" s="6">
        <v>-24</v>
      </c>
    </row>
    <row r="13" spans="1:40" x14ac:dyDescent="0.2">
      <c r="A13" s="142" t="s">
        <v>29</v>
      </c>
      <c r="B13" s="140"/>
      <c r="C13" s="142" t="s">
        <v>30</v>
      </c>
      <c r="D13" s="140"/>
      <c r="E13" s="140"/>
      <c r="F13" s="140"/>
      <c r="G13" s="4" t="s">
        <v>26</v>
      </c>
      <c r="H13" s="143">
        <v>0</v>
      </c>
      <c r="I13" s="140"/>
      <c r="J13" s="6">
        <v>4004.5</v>
      </c>
      <c r="K13" s="6">
        <v>854.58</v>
      </c>
      <c r="L13" s="6">
        <v>0</v>
      </c>
      <c r="M13" s="6">
        <v>900.02</v>
      </c>
      <c r="N13" s="143">
        <v>0</v>
      </c>
      <c r="O13" s="140"/>
      <c r="P13" s="6">
        <v>0</v>
      </c>
      <c r="Q13" s="143">
        <v>-45.44</v>
      </c>
      <c r="R13" s="140"/>
      <c r="S13" s="6">
        <v>0</v>
      </c>
      <c r="V13" s="142" t="s">
        <v>367</v>
      </c>
      <c r="W13" s="140"/>
      <c r="X13" s="142" t="s">
        <v>368</v>
      </c>
      <c r="Y13" s="140"/>
      <c r="Z13" s="140"/>
      <c r="AA13" s="140"/>
      <c r="AB13" s="4" t="s">
        <v>26</v>
      </c>
      <c r="AC13" s="143">
        <v>0</v>
      </c>
      <c r="AD13" s="140"/>
      <c r="AE13" s="6">
        <v>1961.1</v>
      </c>
      <c r="AF13" s="6">
        <v>238.9</v>
      </c>
      <c r="AG13" s="6">
        <v>0</v>
      </c>
      <c r="AH13" s="6">
        <v>238.9</v>
      </c>
      <c r="AI13" s="143">
        <v>0</v>
      </c>
      <c r="AJ13" s="140"/>
      <c r="AK13" s="6">
        <v>0</v>
      </c>
      <c r="AL13" s="143">
        <v>0</v>
      </c>
      <c r="AM13" s="140"/>
      <c r="AN13" s="6">
        <v>0</v>
      </c>
    </row>
    <row r="14" spans="1:40" x14ac:dyDescent="0.2">
      <c r="A14" s="142" t="s">
        <v>31</v>
      </c>
      <c r="B14" s="140"/>
      <c r="C14" s="142" t="s">
        <v>32</v>
      </c>
      <c r="D14" s="140"/>
      <c r="E14" s="140"/>
      <c r="F14" s="140"/>
      <c r="G14" s="4" t="s">
        <v>26</v>
      </c>
      <c r="H14" s="143">
        <v>0</v>
      </c>
      <c r="I14" s="140"/>
      <c r="J14" s="6">
        <v>1188.8</v>
      </c>
      <c r="K14" s="6">
        <v>272.8</v>
      </c>
      <c r="L14" s="6">
        <v>0</v>
      </c>
      <c r="M14" s="6">
        <v>272.8</v>
      </c>
      <c r="N14" s="143">
        <v>0</v>
      </c>
      <c r="O14" s="140"/>
      <c r="P14" s="6">
        <v>0</v>
      </c>
      <c r="Q14" s="143">
        <v>0</v>
      </c>
      <c r="R14" s="140"/>
      <c r="S14" s="6">
        <v>0</v>
      </c>
      <c r="V14" s="142" t="s">
        <v>37</v>
      </c>
      <c r="W14" s="140"/>
      <c r="X14" s="142" t="s">
        <v>38</v>
      </c>
      <c r="Y14" s="140"/>
      <c r="Z14" s="140"/>
      <c r="AA14" s="140"/>
      <c r="AB14" s="4" t="s">
        <v>26</v>
      </c>
      <c r="AC14" s="143">
        <v>0</v>
      </c>
      <c r="AD14" s="140"/>
      <c r="AE14" s="6">
        <v>2047.08</v>
      </c>
      <c r="AF14" s="6">
        <v>320.71999999999997</v>
      </c>
      <c r="AG14" s="6">
        <v>0</v>
      </c>
      <c r="AH14" s="6">
        <v>320.71999999999997</v>
      </c>
      <c r="AI14" s="143">
        <v>0</v>
      </c>
      <c r="AJ14" s="140"/>
      <c r="AK14" s="6">
        <v>0</v>
      </c>
      <c r="AL14" s="143">
        <v>0</v>
      </c>
      <c r="AM14" s="140"/>
      <c r="AN14" s="6">
        <v>0</v>
      </c>
    </row>
    <row r="15" spans="1:40" x14ac:dyDescent="0.2">
      <c r="A15" s="142" t="s">
        <v>33</v>
      </c>
      <c r="B15" s="140"/>
      <c r="C15" s="142" t="s">
        <v>34</v>
      </c>
      <c r="D15" s="140"/>
      <c r="E15" s="140"/>
      <c r="F15" s="140"/>
      <c r="G15" s="4" t="s">
        <v>26</v>
      </c>
      <c r="H15" s="143">
        <v>0</v>
      </c>
      <c r="I15" s="140"/>
      <c r="J15" s="6">
        <v>4517.9699999999993</v>
      </c>
      <c r="K15" s="6">
        <v>615.45000000000005</v>
      </c>
      <c r="L15" s="6">
        <v>0</v>
      </c>
      <c r="M15" s="6">
        <v>615.45000000000005</v>
      </c>
      <c r="N15" s="143">
        <v>0</v>
      </c>
      <c r="O15" s="140"/>
      <c r="P15" s="6">
        <v>0</v>
      </c>
      <c r="Q15" s="143">
        <v>0</v>
      </c>
      <c r="R15" s="140"/>
      <c r="S15" s="6">
        <v>0</v>
      </c>
      <c r="V15" s="142" t="s">
        <v>39</v>
      </c>
      <c r="W15" s="140"/>
      <c r="X15" s="142" t="s">
        <v>40</v>
      </c>
      <c r="Y15" s="140"/>
      <c r="Z15" s="140"/>
      <c r="AA15" s="140"/>
      <c r="AB15" s="4" t="s">
        <v>26</v>
      </c>
      <c r="AC15" s="143">
        <v>0</v>
      </c>
      <c r="AD15" s="140"/>
      <c r="AE15" s="6">
        <v>767</v>
      </c>
      <c r="AF15" s="6">
        <v>296</v>
      </c>
      <c r="AG15" s="6">
        <v>0</v>
      </c>
      <c r="AH15" s="6">
        <v>296</v>
      </c>
      <c r="AI15" s="143">
        <v>0</v>
      </c>
      <c r="AJ15" s="140"/>
      <c r="AK15" s="6">
        <v>0</v>
      </c>
      <c r="AL15" s="143">
        <v>0</v>
      </c>
      <c r="AM15" s="140"/>
      <c r="AN15" s="6">
        <v>0</v>
      </c>
    </row>
    <row r="16" spans="1:40" x14ac:dyDescent="0.2">
      <c r="A16" s="142" t="s">
        <v>35</v>
      </c>
      <c r="B16" s="140"/>
      <c r="C16" s="142" t="s">
        <v>36</v>
      </c>
      <c r="D16" s="140"/>
      <c r="E16" s="140"/>
      <c r="F16" s="140"/>
      <c r="G16" s="4" t="s">
        <v>26</v>
      </c>
      <c r="H16" s="143">
        <v>0</v>
      </c>
      <c r="I16" s="140"/>
      <c r="J16" s="6">
        <v>705.75</v>
      </c>
      <c r="K16" s="6">
        <v>-24</v>
      </c>
      <c r="L16" s="6">
        <v>0</v>
      </c>
      <c r="M16" s="6">
        <v>-24</v>
      </c>
      <c r="N16" s="143">
        <v>0</v>
      </c>
      <c r="O16" s="140"/>
      <c r="P16" s="6">
        <v>0</v>
      </c>
      <c r="Q16" s="143">
        <v>0</v>
      </c>
      <c r="R16" s="140"/>
      <c r="S16" s="6">
        <v>0</v>
      </c>
      <c r="V16" s="142" t="s">
        <v>41</v>
      </c>
      <c r="W16" s="140"/>
      <c r="X16" s="142" t="s">
        <v>42</v>
      </c>
      <c r="Y16" s="140"/>
      <c r="Z16" s="140"/>
      <c r="AA16" s="140"/>
      <c r="AB16" s="4" t="s">
        <v>26</v>
      </c>
      <c r="AC16" s="143">
        <v>0</v>
      </c>
      <c r="AD16" s="140"/>
      <c r="AE16" s="6">
        <v>2654.7400000000002</v>
      </c>
      <c r="AF16" s="6">
        <v>16.399999999999999</v>
      </c>
      <c r="AG16" s="6">
        <v>0</v>
      </c>
      <c r="AH16" s="6">
        <v>0</v>
      </c>
      <c r="AI16" s="143">
        <v>16.399999999999999</v>
      </c>
      <c r="AJ16" s="140"/>
      <c r="AK16" s="6">
        <v>0</v>
      </c>
      <c r="AL16" s="143">
        <v>0</v>
      </c>
      <c r="AM16" s="140"/>
      <c r="AN16" s="6">
        <v>0</v>
      </c>
    </row>
    <row r="17" spans="1:40" x14ac:dyDescent="0.2">
      <c r="A17" s="142" t="s">
        <v>37</v>
      </c>
      <c r="B17" s="140"/>
      <c r="C17" s="142" t="s">
        <v>38</v>
      </c>
      <c r="D17" s="140"/>
      <c r="E17" s="140"/>
      <c r="F17" s="140"/>
      <c r="G17" s="4" t="s">
        <v>26</v>
      </c>
      <c r="H17" s="143">
        <v>0</v>
      </c>
      <c r="I17" s="140"/>
      <c r="J17" s="6">
        <v>1908.78</v>
      </c>
      <c r="K17" s="6">
        <v>382.9</v>
      </c>
      <c r="L17" s="6">
        <v>0</v>
      </c>
      <c r="M17" s="6">
        <v>382.82</v>
      </c>
      <c r="N17" s="143">
        <v>0</v>
      </c>
      <c r="O17" s="140"/>
      <c r="P17" s="6">
        <v>0</v>
      </c>
      <c r="Q17" s="143">
        <v>0</v>
      </c>
      <c r="R17" s="140"/>
      <c r="S17" s="6">
        <v>0.08</v>
      </c>
      <c r="V17" s="142" t="s">
        <v>131</v>
      </c>
      <c r="W17" s="140"/>
      <c r="X17" s="142" t="s">
        <v>132</v>
      </c>
      <c r="Y17" s="140"/>
      <c r="Z17" s="140"/>
      <c r="AA17" s="140"/>
      <c r="AB17" s="4" t="s">
        <v>26</v>
      </c>
      <c r="AC17" s="143">
        <v>0</v>
      </c>
      <c r="AD17" s="140"/>
      <c r="AE17" s="6">
        <v>6500</v>
      </c>
      <c r="AF17" s="6">
        <v>-1625</v>
      </c>
      <c r="AG17" s="6">
        <v>0</v>
      </c>
      <c r="AH17" s="6">
        <v>0</v>
      </c>
      <c r="AI17" s="143">
        <v>0</v>
      </c>
      <c r="AJ17" s="140"/>
      <c r="AK17" s="6">
        <v>0</v>
      </c>
      <c r="AL17" s="143">
        <v>-1625</v>
      </c>
      <c r="AM17" s="140"/>
      <c r="AN17" s="6">
        <v>0</v>
      </c>
    </row>
    <row r="18" spans="1:40" x14ac:dyDescent="0.2">
      <c r="A18" s="142" t="s">
        <v>39</v>
      </c>
      <c r="B18" s="140"/>
      <c r="C18" s="142" t="s">
        <v>40</v>
      </c>
      <c r="D18" s="140"/>
      <c r="E18" s="140"/>
      <c r="F18" s="140"/>
      <c r="G18" s="4" t="s">
        <v>26</v>
      </c>
      <c r="H18" s="143">
        <v>0</v>
      </c>
      <c r="I18" s="140"/>
      <c r="J18" s="6">
        <v>1166.5999999999999</v>
      </c>
      <c r="K18" s="6">
        <v>283.5</v>
      </c>
      <c r="L18" s="6">
        <v>0</v>
      </c>
      <c r="M18" s="6">
        <v>283.5</v>
      </c>
      <c r="N18" s="143">
        <v>0</v>
      </c>
      <c r="O18" s="140"/>
      <c r="P18" s="6">
        <v>0</v>
      </c>
      <c r="Q18" s="143">
        <v>0</v>
      </c>
      <c r="R18" s="140"/>
      <c r="S18" s="6">
        <v>0</v>
      </c>
      <c r="V18" s="142" t="s">
        <v>400</v>
      </c>
      <c r="W18" s="140"/>
      <c r="X18" s="142" t="s">
        <v>401</v>
      </c>
      <c r="Y18" s="140"/>
      <c r="Z18" s="140"/>
      <c r="AA18" s="140"/>
      <c r="AB18" s="4" t="s">
        <v>26</v>
      </c>
      <c r="AC18" s="143">
        <v>0</v>
      </c>
      <c r="AD18" s="140"/>
      <c r="AE18" s="6">
        <v>7545.3899999999994</v>
      </c>
      <c r="AF18" s="6">
        <v>934.75</v>
      </c>
      <c r="AG18" s="6">
        <v>0</v>
      </c>
      <c r="AH18" s="6">
        <v>0</v>
      </c>
      <c r="AI18" s="143">
        <v>0</v>
      </c>
      <c r="AJ18" s="140"/>
      <c r="AK18" s="6">
        <v>934.75</v>
      </c>
      <c r="AL18" s="143">
        <v>0</v>
      </c>
      <c r="AM18" s="140"/>
      <c r="AN18" s="6">
        <v>0</v>
      </c>
    </row>
    <row r="19" spans="1:40" x14ac:dyDescent="0.2">
      <c r="A19" s="142" t="s">
        <v>41</v>
      </c>
      <c r="B19" s="140"/>
      <c r="C19" s="142" t="s">
        <v>42</v>
      </c>
      <c r="D19" s="140"/>
      <c r="E19" s="140"/>
      <c r="F19" s="140"/>
      <c r="G19" s="4" t="s">
        <v>26</v>
      </c>
      <c r="H19" s="143">
        <v>0</v>
      </c>
      <c r="I19" s="140"/>
      <c r="J19" s="6">
        <v>2819.9700000000003</v>
      </c>
      <c r="K19" s="6">
        <v>-64</v>
      </c>
      <c r="L19" s="6">
        <v>0</v>
      </c>
      <c r="M19" s="6">
        <v>-64</v>
      </c>
      <c r="N19" s="143">
        <v>0</v>
      </c>
      <c r="O19" s="140"/>
      <c r="P19" s="6">
        <v>0</v>
      </c>
      <c r="Q19" s="143">
        <v>0</v>
      </c>
      <c r="R19" s="140"/>
      <c r="S19" s="6">
        <v>0</v>
      </c>
      <c r="V19" s="142" t="s">
        <v>43</v>
      </c>
      <c r="W19" s="140"/>
      <c r="X19" s="142" t="s">
        <v>44</v>
      </c>
      <c r="Y19" s="140"/>
      <c r="Z19" s="140"/>
      <c r="AA19" s="140"/>
      <c r="AB19" s="4" t="s">
        <v>26</v>
      </c>
      <c r="AC19" s="143">
        <v>0</v>
      </c>
      <c r="AD19" s="140"/>
      <c r="AE19" s="6">
        <v>3094.42</v>
      </c>
      <c r="AF19" s="6">
        <v>339.95</v>
      </c>
      <c r="AG19" s="6">
        <v>0</v>
      </c>
      <c r="AH19" s="6">
        <v>0</v>
      </c>
      <c r="AI19" s="143">
        <v>0</v>
      </c>
      <c r="AJ19" s="140"/>
      <c r="AK19" s="6">
        <v>339.95</v>
      </c>
      <c r="AL19" s="143">
        <v>0</v>
      </c>
      <c r="AM19" s="140"/>
      <c r="AN19" s="6">
        <v>0</v>
      </c>
    </row>
    <row r="20" spans="1:40" x14ac:dyDescent="0.2">
      <c r="A20" s="142" t="s">
        <v>43</v>
      </c>
      <c r="B20" s="140"/>
      <c r="C20" s="142" t="s">
        <v>44</v>
      </c>
      <c r="D20" s="140"/>
      <c r="E20" s="140"/>
      <c r="F20" s="140"/>
      <c r="G20" s="4" t="s">
        <v>26</v>
      </c>
      <c r="H20" s="143">
        <v>0</v>
      </c>
      <c r="I20" s="140"/>
      <c r="J20" s="6">
        <v>2698.75</v>
      </c>
      <c r="K20" s="6">
        <v>76.5</v>
      </c>
      <c r="L20" s="6">
        <v>0</v>
      </c>
      <c r="M20" s="6">
        <v>76.5</v>
      </c>
      <c r="N20" s="143">
        <v>0</v>
      </c>
      <c r="O20" s="140"/>
      <c r="P20" s="6">
        <v>0</v>
      </c>
      <c r="Q20" s="143">
        <v>0</v>
      </c>
      <c r="R20" s="140"/>
      <c r="S20" s="6">
        <v>0</v>
      </c>
      <c r="V20" s="142" t="s">
        <v>47</v>
      </c>
      <c r="W20" s="140"/>
      <c r="X20" s="142" t="s">
        <v>48</v>
      </c>
      <c r="Y20" s="140"/>
      <c r="Z20" s="140"/>
      <c r="AA20" s="140"/>
      <c r="AB20" s="4" t="s">
        <v>26</v>
      </c>
      <c r="AC20" s="143">
        <v>0</v>
      </c>
      <c r="AD20" s="140"/>
      <c r="AE20" s="6">
        <v>817.56999999999994</v>
      </c>
      <c r="AF20" s="6">
        <v>30.889999999999997</v>
      </c>
      <c r="AG20" s="6">
        <v>0</v>
      </c>
      <c r="AH20" s="6">
        <v>0</v>
      </c>
      <c r="AI20" s="143">
        <v>0</v>
      </c>
      <c r="AJ20" s="140"/>
      <c r="AK20" s="6">
        <v>0</v>
      </c>
      <c r="AL20" s="143">
        <v>30.889999999999997</v>
      </c>
      <c r="AM20" s="140"/>
      <c r="AN20" s="6">
        <v>0</v>
      </c>
    </row>
    <row r="21" spans="1:40" x14ac:dyDescent="0.2">
      <c r="A21" s="142" t="s">
        <v>45</v>
      </c>
      <c r="B21" s="140"/>
      <c r="C21" s="142" t="s">
        <v>46</v>
      </c>
      <c r="D21" s="140"/>
      <c r="E21" s="140"/>
      <c r="F21" s="140"/>
      <c r="G21" s="4" t="s">
        <v>26</v>
      </c>
      <c r="H21" s="143">
        <v>0</v>
      </c>
      <c r="I21" s="140"/>
      <c r="J21" s="6">
        <v>2792.1099999999997</v>
      </c>
      <c r="K21" s="6">
        <v>-1.1400000000000148</v>
      </c>
      <c r="L21" s="6">
        <v>0</v>
      </c>
      <c r="M21" s="6">
        <v>0</v>
      </c>
      <c r="N21" s="143">
        <v>0</v>
      </c>
      <c r="O21" s="140"/>
      <c r="P21" s="6">
        <v>0</v>
      </c>
      <c r="Q21" s="143">
        <v>-1.1400000000000148</v>
      </c>
      <c r="R21" s="140"/>
      <c r="S21" s="6">
        <v>0</v>
      </c>
      <c r="V21" s="142" t="s">
        <v>49</v>
      </c>
      <c r="W21" s="140"/>
      <c r="X21" s="142" t="s">
        <v>50</v>
      </c>
      <c r="Y21" s="140"/>
      <c r="Z21" s="140"/>
      <c r="AA21" s="140"/>
      <c r="AB21" s="4" t="s">
        <v>26</v>
      </c>
      <c r="AC21" s="143">
        <v>0</v>
      </c>
      <c r="AD21" s="140"/>
      <c r="AE21" s="6">
        <v>7910.2699999999995</v>
      </c>
      <c r="AF21" s="6">
        <v>189.8</v>
      </c>
      <c r="AG21" s="6">
        <v>0</v>
      </c>
      <c r="AH21" s="6">
        <v>189.89000000000001</v>
      </c>
      <c r="AI21" s="143">
        <v>0</v>
      </c>
      <c r="AJ21" s="140"/>
      <c r="AK21" s="6">
        <v>0</v>
      </c>
      <c r="AL21" s="143">
        <v>0</v>
      </c>
      <c r="AM21" s="140"/>
      <c r="AN21" s="6">
        <v>-0.09</v>
      </c>
    </row>
    <row r="22" spans="1:40" x14ac:dyDescent="0.2">
      <c r="A22" s="142" t="s">
        <v>47</v>
      </c>
      <c r="B22" s="140"/>
      <c r="C22" s="142" t="s">
        <v>48</v>
      </c>
      <c r="D22" s="140"/>
      <c r="E22" s="140"/>
      <c r="F22" s="140"/>
      <c r="G22" s="4" t="s">
        <v>26</v>
      </c>
      <c r="H22" s="143">
        <v>0</v>
      </c>
      <c r="I22" s="140"/>
      <c r="J22" s="6">
        <v>1350.1</v>
      </c>
      <c r="K22" s="6">
        <v>51.6</v>
      </c>
      <c r="L22" s="6">
        <v>0</v>
      </c>
      <c r="M22" s="6">
        <v>0</v>
      </c>
      <c r="N22" s="143">
        <v>25.8</v>
      </c>
      <c r="O22" s="140"/>
      <c r="P22" s="6">
        <v>25.8</v>
      </c>
      <c r="Q22" s="143">
        <v>0</v>
      </c>
      <c r="R22" s="140"/>
      <c r="S22" s="6">
        <v>0</v>
      </c>
      <c r="V22" s="142" t="s">
        <v>51</v>
      </c>
      <c r="W22" s="140"/>
      <c r="X22" s="142" t="s">
        <v>52</v>
      </c>
      <c r="Y22" s="140"/>
      <c r="Z22" s="140"/>
      <c r="AA22" s="140"/>
      <c r="AB22" s="4" t="s">
        <v>26</v>
      </c>
      <c r="AC22" s="143">
        <v>0</v>
      </c>
      <c r="AD22" s="140"/>
      <c r="AE22" s="6">
        <v>11201.82</v>
      </c>
      <c r="AF22" s="6">
        <v>0.1</v>
      </c>
      <c r="AG22" s="6">
        <v>0</v>
      </c>
      <c r="AH22" s="6">
        <v>0</v>
      </c>
      <c r="AI22" s="143">
        <v>0</v>
      </c>
      <c r="AJ22" s="140"/>
      <c r="AK22" s="6">
        <v>0</v>
      </c>
      <c r="AL22" s="143">
        <v>0</v>
      </c>
      <c r="AM22" s="140"/>
      <c r="AN22" s="6">
        <v>0.1</v>
      </c>
    </row>
    <row r="23" spans="1:40" x14ac:dyDescent="0.2">
      <c r="A23" s="142" t="s">
        <v>49</v>
      </c>
      <c r="B23" s="140"/>
      <c r="C23" s="142" t="s">
        <v>50</v>
      </c>
      <c r="D23" s="140"/>
      <c r="E23" s="140"/>
      <c r="F23" s="140"/>
      <c r="G23" s="4" t="s">
        <v>26</v>
      </c>
      <c r="H23" s="143">
        <v>0</v>
      </c>
      <c r="I23" s="140"/>
      <c r="J23" s="6">
        <v>7654.2899999999991</v>
      </c>
      <c r="K23" s="6">
        <v>262.18</v>
      </c>
      <c r="L23" s="6">
        <v>0</v>
      </c>
      <c r="M23" s="6">
        <v>262.27</v>
      </c>
      <c r="N23" s="143">
        <v>0</v>
      </c>
      <c r="O23" s="140"/>
      <c r="P23" s="6">
        <v>0</v>
      </c>
      <c r="Q23" s="143">
        <v>0</v>
      </c>
      <c r="R23" s="140"/>
      <c r="S23" s="6">
        <v>-0.09</v>
      </c>
      <c r="V23" s="142" t="s">
        <v>53</v>
      </c>
      <c r="W23" s="140"/>
      <c r="X23" s="142" t="s">
        <v>54</v>
      </c>
      <c r="Y23" s="140"/>
      <c r="Z23" s="140"/>
      <c r="AA23" s="140"/>
      <c r="AB23" s="4" t="s">
        <v>26</v>
      </c>
      <c r="AC23" s="143">
        <v>0</v>
      </c>
      <c r="AD23" s="140"/>
      <c r="AE23" s="6">
        <v>5916.68</v>
      </c>
      <c r="AF23" s="6">
        <v>-0.5</v>
      </c>
      <c r="AG23" s="6">
        <v>0</v>
      </c>
      <c r="AH23" s="6">
        <v>0</v>
      </c>
      <c r="AI23" s="143">
        <v>0</v>
      </c>
      <c r="AJ23" s="140"/>
      <c r="AK23" s="6">
        <v>0</v>
      </c>
      <c r="AL23" s="143">
        <v>0</v>
      </c>
      <c r="AM23" s="140"/>
      <c r="AN23" s="6">
        <v>-0.5</v>
      </c>
    </row>
    <row r="24" spans="1:40" x14ac:dyDescent="0.2">
      <c r="A24" s="142" t="s">
        <v>51</v>
      </c>
      <c r="B24" s="140"/>
      <c r="C24" s="142" t="s">
        <v>52</v>
      </c>
      <c r="D24" s="140"/>
      <c r="E24" s="140"/>
      <c r="F24" s="140"/>
      <c r="G24" s="4" t="s">
        <v>26</v>
      </c>
      <c r="H24" s="143">
        <v>0</v>
      </c>
      <c r="I24" s="140"/>
      <c r="J24" s="6">
        <v>11727.6</v>
      </c>
      <c r="K24" s="6">
        <v>-1594.58</v>
      </c>
      <c r="L24" s="6">
        <v>0</v>
      </c>
      <c r="M24" s="6">
        <v>-1594.58</v>
      </c>
      <c r="N24" s="143">
        <v>0</v>
      </c>
      <c r="O24" s="140"/>
      <c r="P24" s="6">
        <v>0</v>
      </c>
      <c r="Q24" s="143">
        <v>0</v>
      </c>
      <c r="R24" s="140"/>
      <c r="S24" s="6">
        <v>0</v>
      </c>
      <c r="V24" s="142" t="s">
        <v>369</v>
      </c>
      <c r="W24" s="140"/>
      <c r="X24" s="142" t="s">
        <v>370</v>
      </c>
      <c r="Y24" s="140"/>
      <c r="Z24" s="140"/>
      <c r="AA24" s="140"/>
      <c r="AB24" s="4" t="s">
        <v>26</v>
      </c>
      <c r="AC24" s="143">
        <v>0</v>
      </c>
      <c r="AD24" s="140"/>
      <c r="AE24" s="6">
        <v>215.6</v>
      </c>
      <c r="AF24" s="6">
        <v>-9.65</v>
      </c>
      <c r="AG24" s="6">
        <v>0</v>
      </c>
      <c r="AH24" s="6">
        <v>0</v>
      </c>
      <c r="AI24" s="143">
        <v>0</v>
      </c>
      <c r="AJ24" s="140"/>
      <c r="AK24" s="6">
        <v>0</v>
      </c>
      <c r="AL24" s="143">
        <v>-9.65</v>
      </c>
      <c r="AM24" s="140"/>
      <c r="AN24" s="6">
        <v>0</v>
      </c>
    </row>
    <row r="25" spans="1:40" x14ac:dyDescent="0.2">
      <c r="A25" s="142" t="s">
        <v>53</v>
      </c>
      <c r="B25" s="140"/>
      <c r="C25" s="142" t="s">
        <v>54</v>
      </c>
      <c r="D25" s="140"/>
      <c r="E25" s="140"/>
      <c r="F25" s="140"/>
      <c r="G25" s="4" t="s">
        <v>26</v>
      </c>
      <c r="H25" s="143">
        <v>0</v>
      </c>
      <c r="I25" s="140"/>
      <c r="J25" s="6">
        <v>5382.5199999999995</v>
      </c>
      <c r="K25" s="6">
        <v>-0.5</v>
      </c>
      <c r="L25" s="6">
        <v>0</v>
      </c>
      <c r="M25" s="6">
        <v>0</v>
      </c>
      <c r="N25" s="143">
        <v>0</v>
      </c>
      <c r="O25" s="140"/>
      <c r="P25" s="6">
        <v>0</v>
      </c>
      <c r="Q25" s="143">
        <v>0</v>
      </c>
      <c r="R25" s="140"/>
      <c r="S25" s="6">
        <v>-0.5</v>
      </c>
      <c r="V25" s="142" t="s">
        <v>57</v>
      </c>
      <c r="W25" s="140"/>
      <c r="X25" s="142" t="s">
        <v>58</v>
      </c>
      <c r="Y25" s="140"/>
      <c r="Z25" s="140"/>
      <c r="AA25" s="140"/>
      <c r="AB25" s="4" t="s">
        <v>26</v>
      </c>
      <c r="AC25" s="143">
        <v>0</v>
      </c>
      <c r="AD25" s="140"/>
      <c r="AE25" s="6">
        <v>477.71000000000004</v>
      </c>
      <c r="AF25" s="6">
        <v>479</v>
      </c>
      <c r="AG25" s="6">
        <v>0</v>
      </c>
      <c r="AH25" s="6">
        <v>479</v>
      </c>
      <c r="AI25" s="143">
        <v>0</v>
      </c>
      <c r="AJ25" s="140"/>
      <c r="AK25" s="6">
        <v>0</v>
      </c>
      <c r="AL25" s="143">
        <v>0</v>
      </c>
      <c r="AM25" s="140"/>
      <c r="AN25" s="6">
        <v>0</v>
      </c>
    </row>
    <row r="26" spans="1:40" x14ac:dyDescent="0.2">
      <c r="A26" s="142" t="s">
        <v>55</v>
      </c>
      <c r="B26" s="140"/>
      <c r="C26" s="142" t="s">
        <v>56</v>
      </c>
      <c r="D26" s="140"/>
      <c r="E26" s="140"/>
      <c r="F26" s="140"/>
      <c r="G26" s="4" t="s">
        <v>26</v>
      </c>
      <c r="H26" s="143">
        <v>0</v>
      </c>
      <c r="I26" s="140"/>
      <c r="J26" s="6">
        <v>751.75</v>
      </c>
      <c r="K26" s="6">
        <v>-34.4</v>
      </c>
      <c r="L26" s="6">
        <v>0</v>
      </c>
      <c r="M26" s="6">
        <v>0</v>
      </c>
      <c r="N26" s="143">
        <v>0</v>
      </c>
      <c r="O26" s="140"/>
      <c r="P26" s="6">
        <v>0</v>
      </c>
      <c r="Q26" s="143">
        <v>0</v>
      </c>
      <c r="R26" s="140"/>
      <c r="S26" s="6">
        <v>-34.4</v>
      </c>
      <c r="V26" s="142" t="s">
        <v>61</v>
      </c>
      <c r="W26" s="140"/>
      <c r="X26" s="142" t="s">
        <v>62</v>
      </c>
      <c r="Y26" s="140"/>
      <c r="Z26" s="140"/>
      <c r="AA26" s="140"/>
      <c r="AB26" s="4" t="s">
        <v>26</v>
      </c>
      <c r="AC26" s="143">
        <v>0</v>
      </c>
      <c r="AD26" s="140"/>
      <c r="AE26" s="6">
        <v>1500.3700000000001</v>
      </c>
      <c r="AF26" s="6">
        <v>0.01</v>
      </c>
      <c r="AG26" s="6">
        <v>0</v>
      </c>
      <c r="AH26" s="6">
        <v>0</v>
      </c>
      <c r="AI26" s="143">
        <v>0</v>
      </c>
      <c r="AJ26" s="140"/>
      <c r="AK26" s="6">
        <v>0</v>
      </c>
      <c r="AL26" s="143">
        <v>0</v>
      </c>
      <c r="AM26" s="140"/>
      <c r="AN26" s="6">
        <v>0.01</v>
      </c>
    </row>
    <row r="27" spans="1:40" x14ac:dyDescent="0.2">
      <c r="A27" s="142" t="s">
        <v>57</v>
      </c>
      <c r="B27" s="140"/>
      <c r="C27" s="142" t="s">
        <v>58</v>
      </c>
      <c r="D27" s="140"/>
      <c r="E27" s="140"/>
      <c r="F27" s="140"/>
      <c r="G27" s="4" t="s">
        <v>26</v>
      </c>
      <c r="H27" s="143">
        <v>0</v>
      </c>
      <c r="I27" s="140"/>
      <c r="J27" s="6">
        <v>133.35999999999999</v>
      </c>
      <c r="K27" s="6">
        <v>89.35</v>
      </c>
      <c r="L27" s="6">
        <v>0</v>
      </c>
      <c r="M27" s="6">
        <v>0</v>
      </c>
      <c r="N27" s="143">
        <v>0</v>
      </c>
      <c r="O27" s="140"/>
      <c r="P27" s="6">
        <v>0</v>
      </c>
      <c r="Q27" s="143">
        <v>0</v>
      </c>
      <c r="R27" s="140"/>
      <c r="S27" s="6">
        <v>89.35</v>
      </c>
      <c r="V27" s="142" t="s">
        <v>65</v>
      </c>
      <c r="W27" s="140"/>
      <c r="X27" s="142" t="s">
        <v>66</v>
      </c>
      <c r="Y27" s="140"/>
      <c r="Z27" s="140"/>
      <c r="AA27" s="140"/>
      <c r="AB27" s="4" t="s">
        <v>26</v>
      </c>
      <c r="AC27" s="143">
        <v>0</v>
      </c>
      <c r="AD27" s="140"/>
      <c r="AE27" s="6">
        <v>1353.94</v>
      </c>
      <c r="AF27" s="6">
        <v>332.06</v>
      </c>
      <c r="AG27" s="6">
        <v>0</v>
      </c>
      <c r="AH27" s="6">
        <v>0</v>
      </c>
      <c r="AI27" s="143">
        <v>0</v>
      </c>
      <c r="AJ27" s="140"/>
      <c r="AK27" s="6">
        <v>332.06</v>
      </c>
      <c r="AL27" s="143">
        <v>0</v>
      </c>
      <c r="AM27" s="140"/>
      <c r="AN27" s="6">
        <v>0</v>
      </c>
    </row>
    <row r="28" spans="1:40" x14ac:dyDescent="0.2">
      <c r="A28" s="142" t="s">
        <v>59</v>
      </c>
      <c r="B28" s="140"/>
      <c r="C28" s="142" t="s">
        <v>60</v>
      </c>
      <c r="D28" s="140"/>
      <c r="E28" s="140"/>
      <c r="F28" s="140"/>
      <c r="G28" s="4" t="s">
        <v>26</v>
      </c>
      <c r="H28" s="143">
        <v>0</v>
      </c>
      <c r="I28" s="140"/>
      <c r="J28" s="6">
        <v>0</v>
      </c>
      <c r="K28" s="6">
        <v>0.05</v>
      </c>
      <c r="L28" s="6">
        <v>0</v>
      </c>
      <c r="M28" s="6">
        <v>0</v>
      </c>
      <c r="N28" s="143">
        <v>0</v>
      </c>
      <c r="O28" s="140"/>
      <c r="P28" s="6">
        <v>0</v>
      </c>
      <c r="Q28" s="143">
        <v>0</v>
      </c>
      <c r="R28" s="140"/>
      <c r="S28" s="6">
        <v>0.05</v>
      </c>
      <c r="V28" s="142" t="s">
        <v>402</v>
      </c>
      <c r="W28" s="140"/>
      <c r="X28" s="142" t="s">
        <v>403</v>
      </c>
      <c r="Y28" s="140"/>
      <c r="Z28" s="140"/>
      <c r="AA28" s="140"/>
      <c r="AB28" s="4" t="s">
        <v>26</v>
      </c>
      <c r="AC28" s="143">
        <v>0</v>
      </c>
      <c r="AD28" s="140"/>
      <c r="AE28" s="6">
        <v>1808.45</v>
      </c>
      <c r="AF28" s="6">
        <v>267.64999999999998</v>
      </c>
      <c r="AG28" s="6">
        <v>0</v>
      </c>
      <c r="AH28" s="6">
        <v>276.75</v>
      </c>
      <c r="AI28" s="143">
        <v>0</v>
      </c>
      <c r="AJ28" s="140"/>
      <c r="AK28" s="6">
        <v>0</v>
      </c>
      <c r="AL28" s="143">
        <v>0</v>
      </c>
      <c r="AM28" s="140"/>
      <c r="AN28" s="6">
        <v>-9.1</v>
      </c>
    </row>
    <row r="29" spans="1:40" x14ac:dyDescent="0.2">
      <c r="A29" s="142" t="s">
        <v>61</v>
      </c>
      <c r="B29" s="140"/>
      <c r="C29" s="142" t="s">
        <v>62</v>
      </c>
      <c r="D29" s="140"/>
      <c r="E29" s="140"/>
      <c r="F29" s="140"/>
      <c r="G29" s="4" t="s">
        <v>26</v>
      </c>
      <c r="H29" s="143">
        <v>0</v>
      </c>
      <c r="I29" s="140"/>
      <c r="J29" s="6">
        <v>1297.78</v>
      </c>
      <c r="K29" s="6">
        <v>655.98</v>
      </c>
      <c r="L29" s="6">
        <v>0</v>
      </c>
      <c r="M29" s="6">
        <v>525</v>
      </c>
      <c r="N29" s="143">
        <v>0</v>
      </c>
      <c r="O29" s="140"/>
      <c r="P29" s="6">
        <v>0</v>
      </c>
      <c r="Q29" s="143">
        <v>0</v>
      </c>
      <c r="R29" s="140"/>
      <c r="S29" s="6">
        <v>130.97999999999999</v>
      </c>
      <c r="V29" s="142" t="s">
        <v>67</v>
      </c>
      <c r="W29" s="140"/>
      <c r="X29" s="142" t="s">
        <v>68</v>
      </c>
      <c r="Y29" s="140"/>
      <c r="Z29" s="140"/>
      <c r="AA29" s="140"/>
      <c r="AB29" s="4" t="s">
        <v>26</v>
      </c>
      <c r="AC29" s="143">
        <v>0</v>
      </c>
      <c r="AD29" s="140"/>
      <c r="AE29" s="6">
        <v>469</v>
      </c>
      <c r="AF29" s="6">
        <v>-60.9</v>
      </c>
      <c r="AG29" s="6">
        <v>0</v>
      </c>
      <c r="AH29" s="6">
        <v>0</v>
      </c>
      <c r="AI29" s="143">
        <v>0</v>
      </c>
      <c r="AJ29" s="140"/>
      <c r="AK29" s="6">
        <v>0</v>
      </c>
      <c r="AL29" s="143">
        <v>0</v>
      </c>
      <c r="AM29" s="140"/>
      <c r="AN29" s="6">
        <v>-60.9</v>
      </c>
    </row>
    <row r="30" spans="1:40" x14ac:dyDescent="0.2">
      <c r="A30" s="142" t="s">
        <v>63</v>
      </c>
      <c r="B30" s="140"/>
      <c r="C30" s="142" t="s">
        <v>64</v>
      </c>
      <c r="D30" s="140"/>
      <c r="E30" s="140"/>
      <c r="F30" s="140"/>
      <c r="G30" s="4" t="s">
        <v>26</v>
      </c>
      <c r="H30" s="143">
        <v>0</v>
      </c>
      <c r="I30" s="140"/>
      <c r="J30" s="6">
        <v>1194.8700000000001</v>
      </c>
      <c r="K30" s="6">
        <v>309.39</v>
      </c>
      <c r="L30" s="6">
        <v>0</v>
      </c>
      <c r="M30" s="6">
        <v>228.04000000000002</v>
      </c>
      <c r="N30" s="143">
        <v>0</v>
      </c>
      <c r="O30" s="140"/>
      <c r="P30" s="6">
        <v>81.349999999999994</v>
      </c>
      <c r="Q30" s="143">
        <v>0</v>
      </c>
      <c r="R30" s="140"/>
      <c r="S30" s="6">
        <v>0</v>
      </c>
      <c r="V30" s="142" t="s">
        <v>69</v>
      </c>
      <c r="W30" s="140"/>
      <c r="X30" s="142" t="s">
        <v>70</v>
      </c>
      <c r="Y30" s="140"/>
      <c r="Z30" s="140"/>
      <c r="AA30" s="140"/>
      <c r="AB30" s="4" t="s">
        <v>26</v>
      </c>
      <c r="AC30" s="143">
        <v>0</v>
      </c>
      <c r="AD30" s="140"/>
      <c r="AE30" s="6">
        <v>5182.58</v>
      </c>
      <c r="AF30" s="6">
        <v>223.48</v>
      </c>
      <c r="AG30" s="6">
        <v>0</v>
      </c>
      <c r="AH30" s="6">
        <v>223.02999999999997</v>
      </c>
      <c r="AI30" s="143">
        <v>0</v>
      </c>
      <c r="AJ30" s="140"/>
      <c r="AK30" s="6">
        <v>0</v>
      </c>
      <c r="AL30" s="143">
        <v>0</v>
      </c>
      <c r="AM30" s="140"/>
      <c r="AN30" s="6">
        <v>0.45</v>
      </c>
    </row>
    <row r="31" spans="1:40" x14ac:dyDescent="0.2">
      <c r="A31" s="142" t="s">
        <v>65</v>
      </c>
      <c r="B31" s="140"/>
      <c r="C31" s="142" t="s">
        <v>66</v>
      </c>
      <c r="D31" s="140"/>
      <c r="E31" s="140"/>
      <c r="F31" s="140"/>
      <c r="G31" s="4" t="s">
        <v>26</v>
      </c>
      <c r="H31" s="143">
        <v>0</v>
      </c>
      <c r="I31" s="140"/>
      <c r="J31" s="6">
        <v>1384.27</v>
      </c>
      <c r="K31" s="6">
        <v>516.15</v>
      </c>
      <c r="L31" s="6">
        <v>0</v>
      </c>
      <c r="M31" s="6">
        <v>516.15</v>
      </c>
      <c r="N31" s="143">
        <v>0</v>
      </c>
      <c r="O31" s="140"/>
      <c r="P31" s="6">
        <v>0</v>
      </c>
      <c r="Q31" s="143">
        <v>0</v>
      </c>
      <c r="R31" s="140"/>
      <c r="S31" s="6">
        <v>0</v>
      </c>
      <c r="U31" s="140"/>
      <c r="V31" s="140"/>
      <c r="W31" s="140"/>
      <c r="X31" s="140"/>
      <c r="Y31" s="140"/>
      <c r="Z31" s="140"/>
      <c r="AA31" s="165" t="s">
        <v>71</v>
      </c>
      <c r="AB31" s="140"/>
      <c r="AC31" s="140"/>
      <c r="AE31" s="7">
        <v>71865.66</v>
      </c>
      <c r="AF31" s="19">
        <v>3267.9800000000009</v>
      </c>
      <c r="AG31" s="7">
        <v>0</v>
      </c>
      <c r="AH31" s="7">
        <v>2276.5900000000006</v>
      </c>
      <c r="AI31" s="166">
        <v>16.399999999999999</v>
      </c>
      <c r="AJ31" s="140"/>
      <c r="AK31" s="7">
        <v>2718.22</v>
      </c>
      <c r="AL31" s="166">
        <v>-1603.76</v>
      </c>
      <c r="AM31" s="140"/>
      <c r="AN31" s="7">
        <v>-139.47</v>
      </c>
    </row>
    <row r="32" spans="1:40" x14ac:dyDescent="0.2">
      <c r="A32" s="142" t="s">
        <v>67</v>
      </c>
      <c r="B32" s="140"/>
      <c r="C32" s="142" t="s">
        <v>68</v>
      </c>
      <c r="D32" s="140"/>
      <c r="E32" s="140"/>
      <c r="F32" s="140"/>
      <c r="G32" s="4" t="s">
        <v>26</v>
      </c>
      <c r="H32" s="143">
        <v>0</v>
      </c>
      <c r="I32" s="140"/>
      <c r="J32" s="6">
        <v>591</v>
      </c>
      <c r="K32" s="6">
        <v>0.29999999999995453</v>
      </c>
      <c r="L32" s="6">
        <v>0</v>
      </c>
      <c r="M32" s="6">
        <v>0</v>
      </c>
      <c r="N32" s="143">
        <v>0</v>
      </c>
      <c r="O32" s="140"/>
      <c r="P32" s="6">
        <v>0</v>
      </c>
      <c r="Q32" s="143">
        <v>0</v>
      </c>
      <c r="R32" s="140"/>
      <c r="S32" s="6">
        <v>0.29999999999995453</v>
      </c>
      <c r="U32" s="140"/>
      <c r="V32" s="140"/>
      <c r="W32" s="140"/>
      <c r="X32" s="140"/>
      <c r="Y32" s="140"/>
      <c r="Z32" s="140"/>
      <c r="AA32" s="140"/>
      <c r="AB32" s="140"/>
      <c r="AC32" s="140"/>
      <c r="AD32" s="167" t="s">
        <v>371</v>
      </c>
      <c r="AE32" s="140"/>
      <c r="AF32" s="140"/>
      <c r="AG32" s="140"/>
      <c r="AH32" s="140"/>
      <c r="AI32" s="140"/>
    </row>
    <row r="33" spans="1:40" ht="15" x14ac:dyDescent="0.25">
      <c r="A33" s="142" t="s">
        <v>69</v>
      </c>
      <c r="B33" s="140"/>
      <c r="C33" s="142" t="s">
        <v>70</v>
      </c>
      <c r="D33" s="140"/>
      <c r="E33" s="140"/>
      <c r="F33" s="140"/>
      <c r="G33" s="4" t="s">
        <v>26</v>
      </c>
      <c r="H33" s="143">
        <v>0</v>
      </c>
      <c r="I33" s="140"/>
      <c r="J33" s="6">
        <v>5422.93</v>
      </c>
      <c r="K33" s="6">
        <v>1731.8400000000001</v>
      </c>
      <c r="L33" s="6">
        <v>0</v>
      </c>
      <c r="M33" s="6">
        <v>787.2</v>
      </c>
      <c r="N33" s="143">
        <v>0</v>
      </c>
      <c r="O33" s="140"/>
      <c r="P33" s="6">
        <v>944.64</v>
      </c>
      <c r="Q33" s="143">
        <v>0</v>
      </c>
      <c r="R33" s="140"/>
      <c r="S33" s="6">
        <v>0</v>
      </c>
      <c r="V33" s="132"/>
      <c r="W33" s="132"/>
      <c r="X33" s="132"/>
      <c r="Y33" s="132"/>
      <c r="Z33" s="132"/>
      <c r="AA33" s="132"/>
      <c r="AB33" s="132"/>
      <c r="AC33" s="132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</row>
    <row r="34" spans="1:40" x14ac:dyDescent="0.2">
      <c r="A34" s="140"/>
      <c r="B34" s="140"/>
      <c r="C34" s="140"/>
      <c r="D34" s="140"/>
      <c r="E34" s="140"/>
      <c r="F34" s="165" t="s">
        <v>71</v>
      </c>
      <c r="G34" s="140"/>
      <c r="H34" s="140"/>
      <c r="J34" s="7">
        <v>81321.97</v>
      </c>
      <c r="K34" s="19">
        <v>2871.45</v>
      </c>
      <c r="L34" s="7">
        <v>0</v>
      </c>
      <c r="M34" s="7">
        <v>1654.6700000000003</v>
      </c>
      <c r="N34" s="166">
        <v>25.8</v>
      </c>
      <c r="O34" s="140"/>
      <c r="P34" s="7">
        <v>1051.79</v>
      </c>
      <c r="Q34" s="166">
        <v>-46.580000000000013</v>
      </c>
      <c r="R34" s="140"/>
      <c r="S34" s="7">
        <v>185.76999999999998</v>
      </c>
    </row>
    <row r="35" spans="1:40" ht="15" x14ac:dyDescent="0.25">
      <c r="A35" s="132" t="s">
        <v>372</v>
      </c>
      <c r="B35" s="132"/>
      <c r="C35" s="132"/>
      <c r="D35" s="132"/>
      <c r="E35" s="132"/>
      <c r="F35" s="132"/>
      <c r="G35" s="132"/>
      <c r="H35" s="132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V35" s="132" t="s">
        <v>405</v>
      </c>
      <c r="W35" s="132"/>
      <c r="X35" s="132"/>
      <c r="Y35" s="132"/>
      <c r="Z35" s="132"/>
      <c r="AA35" s="132"/>
      <c r="AB35" s="132"/>
      <c r="AC35" s="132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</row>
    <row r="36" spans="1:40" ht="15.75" x14ac:dyDescent="0.25">
      <c r="A36" s="10"/>
      <c r="B36" s="11"/>
      <c r="C36" s="11"/>
      <c r="D36" s="11"/>
      <c r="E36" s="12" t="s">
        <v>72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0"/>
      <c r="Q36" s="10"/>
      <c r="R36" s="10"/>
      <c r="S36" s="10"/>
      <c r="W36" s="107" t="s">
        <v>366</v>
      </c>
      <c r="X36" s="168">
        <v>46157</v>
      </c>
      <c r="Y36" s="155"/>
      <c r="Z36" s="155"/>
      <c r="AA36" s="10"/>
      <c r="AB36" s="10"/>
      <c r="AC36" s="10"/>
      <c r="AD36" s="156" t="s">
        <v>0</v>
      </c>
      <c r="AE36" s="155"/>
      <c r="AF36" s="155"/>
      <c r="AG36" s="155"/>
      <c r="AH36" s="155"/>
      <c r="AI36" s="155"/>
      <c r="AJ36" s="155"/>
      <c r="AK36" s="10"/>
      <c r="AL36" s="10"/>
      <c r="AM36" s="10"/>
      <c r="AN36" s="10"/>
    </row>
    <row r="37" spans="1:40" ht="15" x14ac:dyDescent="0.25">
      <c r="B37"/>
      <c r="C37"/>
      <c r="D37"/>
      <c r="E37" t="s">
        <v>73</v>
      </c>
      <c r="F37"/>
      <c r="G37"/>
      <c r="H37"/>
      <c r="I37"/>
      <c r="J37"/>
      <c r="K37" s="9">
        <v>45747</v>
      </c>
      <c r="L37" t="s">
        <v>74</v>
      </c>
      <c r="M37"/>
      <c r="N37" s="9">
        <v>45747</v>
      </c>
      <c r="O37"/>
      <c r="W37" s="2" t="s">
        <v>2</v>
      </c>
      <c r="X37" s="150" t="s">
        <v>406</v>
      </c>
      <c r="Y37" s="140"/>
    </row>
    <row r="38" spans="1:40" ht="15.75" x14ac:dyDescent="0.25">
      <c r="B38"/>
      <c r="C38"/>
      <c r="D38"/>
      <c r="E38" t="s">
        <v>75</v>
      </c>
      <c r="F38"/>
      <c r="G38"/>
      <c r="H38"/>
      <c r="I38"/>
      <c r="J38"/>
      <c r="K38"/>
      <c r="L38"/>
      <c r="M38" t="s">
        <v>76</v>
      </c>
      <c r="N38"/>
      <c r="O38">
        <v>1</v>
      </c>
      <c r="V38" s="140"/>
      <c r="W38" s="140"/>
      <c r="X38" s="140"/>
      <c r="Y38" s="140"/>
      <c r="Z38" s="149" t="s">
        <v>72</v>
      </c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</row>
    <row r="39" spans="1:40" ht="15" x14ac:dyDescent="0.25">
      <c r="B39"/>
      <c r="C39"/>
      <c r="D39"/>
      <c r="E39" t="s">
        <v>77</v>
      </c>
      <c r="F39"/>
      <c r="G39" t="s">
        <v>9</v>
      </c>
      <c r="H39"/>
      <c r="I39"/>
      <c r="J39"/>
      <c r="K39"/>
      <c r="L39"/>
      <c r="M39" t="s">
        <v>78</v>
      </c>
      <c r="N39"/>
      <c r="O39">
        <v>99999999</v>
      </c>
      <c r="V39" s="140"/>
      <c r="W39" s="140"/>
      <c r="X39" s="140"/>
      <c r="Y39" s="140"/>
      <c r="Z39" s="140"/>
      <c r="AA39" s="144" t="s">
        <v>73</v>
      </c>
      <c r="AB39" s="140"/>
      <c r="AC39" s="140"/>
      <c r="AD39" s="140"/>
      <c r="AE39" s="140"/>
      <c r="AF39" s="140"/>
      <c r="AG39" s="77">
        <v>46112</v>
      </c>
      <c r="AH39" s="144" t="s">
        <v>74</v>
      </c>
      <c r="AI39" s="140"/>
      <c r="AJ39" s="169">
        <v>46112</v>
      </c>
      <c r="AK39" s="140"/>
    </row>
    <row r="40" spans="1:40" ht="15" x14ac:dyDescent="0.25">
      <c r="B40" s="13" t="s">
        <v>79</v>
      </c>
      <c r="C40" s="13"/>
      <c r="D40" s="13" t="s">
        <v>49</v>
      </c>
      <c r="E40" s="13"/>
      <c r="F40" s="13"/>
      <c r="G40" s="13"/>
      <c r="H40" s="13" t="s">
        <v>50</v>
      </c>
      <c r="I40" s="13"/>
      <c r="J40" s="13"/>
      <c r="K40" s="13"/>
      <c r="L40" s="13"/>
      <c r="M40" s="13"/>
      <c r="N40" s="13"/>
      <c r="O40" s="13"/>
      <c r="V40" s="140"/>
      <c r="W40" s="140"/>
      <c r="X40" s="140"/>
      <c r="Y40" s="140"/>
      <c r="Z40" s="140"/>
      <c r="AA40" s="144" t="s">
        <v>75</v>
      </c>
      <c r="AB40" s="140"/>
      <c r="AC40" s="140"/>
      <c r="AD40" s="140"/>
      <c r="AI40" s="144" t="s">
        <v>76</v>
      </c>
      <c r="AJ40" s="140"/>
      <c r="AK40" s="78">
        <v>1</v>
      </c>
    </row>
    <row r="41" spans="1:40" ht="15" x14ac:dyDescent="0.25">
      <c r="B41" t="s">
        <v>80</v>
      </c>
      <c r="C41"/>
      <c r="D41" t="s">
        <v>81</v>
      </c>
      <c r="E41" t="s">
        <v>82</v>
      </c>
      <c r="F41"/>
      <c r="G41" t="s">
        <v>83</v>
      </c>
      <c r="H41"/>
      <c r="I41" t="s">
        <v>84</v>
      </c>
      <c r="J41" t="s">
        <v>85</v>
      </c>
      <c r="K41"/>
      <c r="L41" t="s">
        <v>86</v>
      </c>
      <c r="M41"/>
      <c r="N41" t="s">
        <v>87</v>
      </c>
      <c r="O41"/>
      <c r="V41" s="140"/>
      <c r="W41" s="140"/>
      <c r="X41" s="140"/>
      <c r="Y41" s="140"/>
      <c r="Z41" s="140"/>
      <c r="AA41" s="144" t="s">
        <v>77</v>
      </c>
      <c r="AB41" s="140"/>
      <c r="AC41" s="140"/>
      <c r="AD41" s="140"/>
      <c r="AE41" s="71" t="s">
        <v>9</v>
      </c>
      <c r="AI41" s="144" t="s">
        <v>78</v>
      </c>
      <c r="AJ41" s="140"/>
      <c r="AK41" s="78">
        <v>99999999</v>
      </c>
    </row>
    <row r="42" spans="1:40" ht="15" x14ac:dyDescent="0.25">
      <c r="B42">
        <v>94413</v>
      </c>
      <c r="C42"/>
      <c r="D42" t="s">
        <v>88</v>
      </c>
      <c r="E42" t="s">
        <v>89</v>
      </c>
      <c r="F42"/>
      <c r="G42" s="9">
        <v>45742</v>
      </c>
      <c r="H42"/>
      <c r="I42">
        <v>8433</v>
      </c>
      <c r="J42" s="9">
        <v>45748</v>
      </c>
      <c r="K42"/>
      <c r="L42">
        <v>-705</v>
      </c>
      <c r="M42"/>
      <c r="N42">
        <v>541.5</v>
      </c>
      <c r="O42"/>
      <c r="W42" s="141" t="s">
        <v>79</v>
      </c>
      <c r="X42" s="140"/>
      <c r="Y42" s="139" t="s">
        <v>45</v>
      </c>
      <c r="Z42" s="140"/>
      <c r="AA42" s="140"/>
      <c r="AB42" s="141" t="s">
        <v>14</v>
      </c>
      <c r="AC42" s="140"/>
      <c r="AD42" s="139" t="s">
        <v>46</v>
      </c>
      <c r="AE42" s="140"/>
      <c r="AF42" s="140"/>
      <c r="AG42" s="140"/>
    </row>
    <row r="43" spans="1:40" ht="15" x14ac:dyDescent="0.25">
      <c r="B43">
        <v>94413</v>
      </c>
      <c r="C43"/>
      <c r="D43" t="s">
        <v>88</v>
      </c>
      <c r="E43" t="s">
        <v>89</v>
      </c>
      <c r="F43"/>
      <c r="G43" s="9">
        <v>45742</v>
      </c>
      <c r="H43"/>
      <c r="I43">
        <v>8433</v>
      </c>
      <c r="J43" s="9">
        <v>45748</v>
      </c>
      <c r="K43"/>
      <c r="L43">
        <v>-705</v>
      </c>
      <c r="M43"/>
      <c r="N43">
        <v>163.5</v>
      </c>
      <c r="O43"/>
      <c r="W43" s="141" t="s">
        <v>80</v>
      </c>
      <c r="X43" s="140"/>
      <c r="Y43" s="33" t="s">
        <v>81</v>
      </c>
      <c r="Z43" s="141" t="s">
        <v>82</v>
      </c>
      <c r="AA43" s="140"/>
      <c r="AB43" s="140"/>
      <c r="AC43" s="141" t="s">
        <v>83</v>
      </c>
      <c r="AD43" s="140"/>
      <c r="AE43" s="33" t="s">
        <v>84</v>
      </c>
      <c r="AF43" s="141" t="s">
        <v>85</v>
      </c>
      <c r="AG43" s="140"/>
      <c r="AH43" s="173" t="s">
        <v>86</v>
      </c>
      <c r="AI43" s="140"/>
      <c r="AJ43" s="173" t="s">
        <v>87</v>
      </c>
      <c r="AK43" s="140"/>
    </row>
    <row r="44" spans="1:40" ht="15" x14ac:dyDescent="0.25">
      <c r="B44"/>
      <c r="C44"/>
      <c r="D44"/>
      <c r="E44"/>
      <c r="F44"/>
      <c r="G44"/>
      <c r="H44"/>
      <c r="I44"/>
      <c r="J44"/>
      <c r="K44"/>
      <c r="L44"/>
      <c r="M44"/>
      <c r="N44">
        <v>705</v>
      </c>
      <c r="O44"/>
      <c r="W44" s="174">
        <v>99015</v>
      </c>
      <c r="X44" s="140"/>
      <c r="Y44" s="71" t="s">
        <v>88</v>
      </c>
      <c r="Z44" s="139" t="s">
        <v>407</v>
      </c>
      <c r="AA44" s="140"/>
      <c r="AB44" s="140"/>
      <c r="AC44" s="175">
        <v>46073</v>
      </c>
      <c r="AD44" s="140"/>
      <c r="AE44" s="71" t="s">
        <v>408</v>
      </c>
      <c r="AF44" s="175">
        <v>46113</v>
      </c>
      <c r="AG44" s="140"/>
      <c r="AH44" s="176">
        <v>-167.8</v>
      </c>
      <c r="AI44" s="140"/>
      <c r="AJ44" s="176">
        <v>167.8</v>
      </c>
      <c r="AK44" s="140"/>
    </row>
    <row r="45" spans="1:40" ht="15" x14ac:dyDescent="0.25">
      <c r="B45"/>
      <c r="C45"/>
      <c r="D45"/>
      <c r="E45"/>
      <c r="F45"/>
      <c r="G45"/>
      <c r="H45"/>
      <c r="I45"/>
      <c r="J45"/>
      <c r="K45"/>
      <c r="L45"/>
      <c r="M45"/>
      <c r="N45" s="18">
        <v>705</v>
      </c>
      <c r="O45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70">
        <v>167.8</v>
      </c>
      <c r="AK45" s="140"/>
    </row>
    <row r="46" spans="1:40" ht="15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71">
        <v>167.8</v>
      </c>
      <c r="AK46" s="172"/>
    </row>
    <row r="48" spans="1:40" ht="15" x14ac:dyDescent="0.25">
      <c r="C48" s="160" t="s">
        <v>90</v>
      </c>
      <c r="D48" s="161"/>
      <c r="E48" s="161"/>
      <c r="F48" s="162"/>
      <c r="G48" s="16">
        <f>K34</f>
        <v>2871.45</v>
      </c>
      <c r="X48" s="160" t="s">
        <v>90</v>
      </c>
      <c r="Y48" s="161"/>
      <c r="Z48" s="161"/>
      <c r="AA48" s="162"/>
      <c r="AB48" s="16">
        <f>AF31</f>
        <v>3267.9800000000009</v>
      </c>
    </row>
    <row r="49" spans="2:40" ht="15" x14ac:dyDescent="0.25">
      <c r="C49" s="160" t="s">
        <v>91</v>
      </c>
      <c r="D49" s="161"/>
      <c r="E49" s="161"/>
      <c r="F49" s="161"/>
      <c r="G49" s="15">
        <f>N45</f>
        <v>705</v>
      </c>
      <c r="X49" s="160" t="s">
        <v>91</v>
      </c>
      <c r="Y49" s="161"/>
      <c r="Z49" s="161"/>
      <c r="AA49" s="161"/>
      <c r="AB49" s="16">
        <f>AJ46</f>
        <v>167.8</v>
      </c>
    </row>
    <row r="50" spans="2:40" ht="30" customHeight="1" x14ac:dyDescent="0.25">
      <c r="C50" s="163" t="s">
        <v>92</v>
      </c>
      <c r="D50" s="164"/>
      <c r="E50" s="164"/>
      <c r="F50" s="164"/>
      <c r="G50" s="17">
        <f>G48-G49</f>
        <v>2166.4499999999998</v>
      </c>
      <c r="X50" s="163" t="s">
        <v>92</v>
      </c>
      <c r="Y50" s="164"/>
      <c r="Z50" s="164"/>
      <c r="AA50" s="164"/>
      <c r="AB50" s="17">
        <f>AB48-AB49</f>
        <v>3100.1800000000007</v>
      </c>
    </row>
    <row r="53" spans="2:40" ht="47.25" customHeight="1" x14ac:dyDescent="0.3">
      <c r="B53" s="136" t="s">
        <v>373</v>
      </c>
      <c r="C53" s="137"/>
      <c r="D53" s="137"/>
      <c r="E53" s="137"/>
      <c r="F53" s="137"/>
      <c r="G53" s="137"/>
      <c r="H53" s="138"/>
      <c r="I53" s="134">
        <f>G50-2386.51</f>
        <v>-220.0600000000004</v>
      </c>
      <c r="J53" s="135"/>
      <c r="K53" s="130" t="s">
        <v>390</v>
      </c>
      <c r="L53" s="131"/>
      <c r="M53" s="131"/>
      <c r="N53" s="97"/>
      <c r="O53" s="67"/>
      <c r="P53" s="67"/>
      <c r="Q53" s="79"/>
      <c r="R53" s="79"/>
      <c r="S53" s="79"/>
      <c r="W53" s="136" t="s">
        <v>409</v>
      </c>
      <c r="X53" s="137"/>
      <c r="Y53" s="137"/>
      <c r="Z53" s="137"/>
      <c r="AA53" s="137"/>
      <c r="AB53" s="137"/>
      <c r="AC53" s="138"/>
      <c r="AD53" s="134">
        <f>AB50-G50</f>
        <v>933.73000000000093</v>
      </c>
      <c r="AE53" s="135"/>
      <c r="AF53" s="130" t="s">
        <v>410</v>
      </c>
      <c r="AG53" s="131"/>
      <c r="AH53" s="131"/>
      <c r="AI53" s="97"/>
      <c r="AJ53" s="67"/>
      <c r="AK53" s="67"/>
      <c r="AL53" s="79"/>
      <c r="AM53" s="79"/>
      <c r="AN53" s="79"/>
    </row>
  </sheetData>
  <mergeCells count="335">
    <mergeCell ref="X49:AA49"/>
    <mergeCell ref="X50:AA50"/>
    <mergeCell ref="W53:AC53"/>
    <mergeCell ref="AD53:AE53"/>
    <mergeCell ref="AF53:AH53"/>
    <mergeCell ref="X36:Z36"/>
    <mergeCell ref="AD36:AJ36"/>
    <mergeCell ref="X37:Y37"/>
    <mergeCell ref="V38:Y38"/>
    <mergeCell ref="Z38:AK38"/>
    <mergeCell ref="V39:Z39"/>
    <mergeCell ref="AA39:AF39"/>
    <mergeCell ref="AH39:AI39"/>
    <mergeCell ref="AJ39:AK39"/>
    <mergeCell ref="V40:Z40"/>
    <mergeCell ref="AA40:AD40"/>
    <mergeCell ref="V41:Z41"/>
    <mergeCell ref="AA41:AD41"/>
    <mergeCell ref="W42:X42"/>
    <mergeCell ref="V45:AI45"/>
    <mergeCell ref="AJ45:AK45"/>
    <mergeCell ref="V46:AI46"/>
    <mergeCell ref="AJ46:AK46"/>
    <mergeCell ref="AD42:AG42"/>
    <mergeCell ref="U31:Z31"/>
    <mergeCell ref="AA31:AC31"/>
    <mergeCell ref="AI31:AJ31"/>
    <mergeCell ref="AL31:AM31"/>
    <mergeCell ref="U32:AC32"/>
    <mergeCell ref="AD32:AI32"/>
    <mergeCell ref="V33:AN33"/>
    <mergeCell ref="V35:AN35"/>
    <mergeCell ref="X48:AA48"/>
    <mergeCell ref="W43:X43"/>
    <mergeCell ref="Z43:AB43"/>
    <mergeCell ref="AC43:AD43"/>
    <mergeCell ref="AF43:AG43"/>
    <mergeCell ref="AH43:AI43"/>
    <mergeCell ref="AJ43:AK43"/>
    <mergeCell ref="W44:X44"/>
    <mergeCell ref="Z44:AB44"/>
    <mergeCell ref="AC44:AD44"/>
    <mergeCell ref="AF44:AG44"/>
    <mergeCell ref="AH44:AI44"/>
    <mergeCell ref="AJ44:AK44"/>
    <mergeCell ref="V29:W29"/>
    <mergeCell ref="X29:AA29"/>
    <mergeCell ref="AC29:AD29"/>
    <mergeCell ref="AI29:AJ29"/>
    <mergeCell ref="AL29:AM29"/>
    <mergeCell ref="V30:W30"/>
    <mergeCell ref="X30:AA30"/>
    <mergeCell ref="AC30:AD30"/>
    <mergeCell ref="AI30:AJ30"/>
    <mergeCell ref="AL30:AM30"/>
    <mergeCell ref="AM4:AN4"/>
    <mergeCell ref="V5:AA5"/>
    <mergeCell ref="AB5:AD5"/>
    <mergeCell ref="AJ5:AK5"/>
    <mergeCell ref="AM5:AN5"/>
    <mergeCell ref="U6:V6"/>
    <mergeCell ref="W6:AA6"/>
    <mergeCell ref="AB6:AD6"/>
    <mergeCell ref="V7:AN7"/>
    <mergeCell ref="U4:X4"/>
    <mergeCell ref="C48:F48"/>
    <mergeCell ref="C49:F49"/>
    <mergeCell ref="C50:F50"/>
    <mergeCell ref="A34:E34"/>
    <mergeCell ref="F34:H34"/>
    <mergeCell ref="N34:O34"/>
    <mergeCell ref="Q34:R34"/>
    <mergeCell ref="A33:B33"/>
    <mergeCell ref="C33:F33"/>
    <mergeCell ref="H33:I33"/>
    <mergeCell ref="N33:O33"/>
    <mergeCell ref="Q33:R33"/>
    <mergeCell ref="Q29:R29"/>
    <mergeCell ref="A31:B31"/>
    <mergeCell ref="C31:F31"/>
    <mergeCell ref="H31:I31"/>
    <mergeCell ref="N31:O31"/>
    <mergeCell ref="A32:B32"/>
    <mergeCell ref="C32:F32"/>
    <mergeCell ref="H32:I32"/>
    <mergeCell ref="N32:O32"/>
    <mergeCell ref="Q32:R32"/>
    <mergeCell ref="A25:B25"/>
    <mergeCell ref="C25:F25"/>
    <mergeCell ref="H25:I25"/>
    <mergeCell ref="N25:O25"/>
    <mergeCell ref="Q25:R25"/>
    <mergeCell ref="A28:B28"/>
    <mergeCell ref="C28:F28"/>
    <mergeCell ref="H28:I28"/>
    <mergeCell ref="N28:O28"/>
    <mergeCell ref="Q28:R28"/>
    <mergeCell ref="A27:B27"/>
    <mergeCell ref="C27:F27"/>
    <mergeCell ref="H27:I27"/>
    <mergeCell ref="N27:O27"/>
    <mergeCell ref="Q27:R27"/>
    <mergeCell ref="A24:B24"/>
    <mergeCell ref="C24:F24"/>
    <mergeCell ref="H24:I24"/>
    <mergeCell ref="N24:O24"/>
    <mergeCell ref="Q24:R24"/>
    <mergeCell ref="A23:B23"/>
    <mergeCell ref="C23:F23"/>
    <mergeCell ref="H23:I23"/>
    <mergeCell ref="N23:O23"/>
    <mergeCell ref="Q23:R23"/>
    <mergeCell ref="A22:B22"/>
    <mergeCell ref="C22:F22"/>
    <mergeCell ref="H22:I22"/>
    <mergeCell ref="N22:O22"/>
    <mergeCell ref="Q22:R22"/>
    <mergeCell ref="A21:B21"/>
    <mergeCell ref="C21:F21"/>
    <mergeCell ref="H21:I21"/>
    <mergeCell ref="N21:O21"/>
    <mergeCell ref="Q21:R21"/>
    <mergeCell ref="A20:B20"/>
    <mergeCell ref="C20:F20"/>
    <mergeCell ref="H20:I20"/>
    <mergeCell ref="N20:O20"/>
    <mergeCell ref="Q20:R20"/>
    <mergeCell ref="A19:B19"/>
    <mergeCell ref="C19:F19"/>
    <mergeCell ref="H19:I19"/>
    <mergeCell ref="N19:O19"/>
    <mergeCell ref="Q19:R19"/>
    <mergeCell ref="A18:B18"/>
    <mergeCell ref="C18:F18"/>
    <mergeCell ref="H18:I18"/>
    <mergeCell ref="N18:O18"/>
    <mergeCell ref="Q18:R18"/>
    <mergeCell ref="A17:B17"/>
    <mergeCell ref="C17:F17"/>
    <mergeCell ref="H17:I17"/>
    <mergeCell ref="N17:O17"/>
    <mergeCell ref="Q17:R17"/>
    <mergeCell ref="A16:B16"/>
    <mergeCell ref="C16:F16"/>
    <mergeCell ref="H16:I16"/>
    <mergeCell ref="N16:O16"/>
    <mergeCell ref="Q16:R16"/>
    <mergeCell ref="A15:B15"/>
    <mergeCell ref="C15:F15"/>
    <mergeCell ref="H15:I15"/>
    <mergeCell ref="N15:O15"/>
    <mergeCell ref="Q15:R15"/>
    <mergeCell ref="A14:B14"/>
    <mergeCell ref="C14:F14"/>
    <mergeCell ref="H14:I14"/>
    <mergeCell ref="N14:O14"/>
    <mergeCell ref="Q14:R14"/>
    <mergeCell ref="A13:B13"/>
    <mergeCell ref="C13:F13"/>
    <mergeCell ref="H13:I13"/>
    <mergeCell ref="N13:O13"/>
    <mergeCell ref="Q13:R13"/>
    <mergeCell ref="A12:B12"/>
    <mergeCell ref="C12:F12"/>
    <mergeCell ref="H12:I12"/>
    <mergeCell ref="N12:O12"/>
    <mergeCell ref="Q12:R12"/>
    <mergeCell ref="A11:B11"/>
    <mergeCell ref="C11:F11"/>
    <mergeCell ref="H11:I11"/>
    <mergeCell ref="N11:O11"/>
    <mergeCell ref="Q11:R11"/>
    <mergeCell ref="B8:F8"/>
    <mergeCell ref="G8:I8"/>
    <mergeCell ref="A9:S9"/>
    <mergeCell ref="A10:B10"/>
    <mergeCell ref="C10:D10"/>
    <mergeCell ref="H10:I10"/>
    <mergeCell ref="N10:O10"/>
    <mergeCell ref="Q10:R10"/>
    <mergeCell ref="R6:S6"/>
    <mergeCell ref="A7:F7"/>
    <mergeCell ref="G7:I7"/>
    <mergeCell ref="O7:P7"/>
    <mergeCell ref="R7:S7"/>
    <mergeCell ref="A4:D4"/>
    <mergeCell ref="E4:P4"/>
    <mergeCell ref="A6:C6"/>
    <mergeCell ref="D6:F6"/>
    <mergeCell ref="G6:I6"/>
    <mergeCell ref="N6:P6"/>
    <mergeCell ref="A1:B1"/>
    <mergeCell ref="C1:D1"/>
    <mergeCell ref="H1:O1"/>
    <mergeCell ref="A2:B2"/>
    <mergeCell ref="C2:D2"/>
    <mergeCell ref="A3:S3"/>
    <mergeCell ref="V1:W1"/>
    <mergeCell ref="X1:Y1"/>
    <mergeCell ref="AC1:AJ1"/>
    <mergeCell ref="V2:W2"/>
    <mergeCell ref="X2:Y2"/>
    <mergeCell ref="U3:Y3"/>
    <mergeCell ref="Z3:AK3"/>
    <mergeCell ref="Y4:AA4"/>
    <mergeCell ref="AB4:AD4"/>
    <mergeCell ref="AI4:AK4"/>
    <mergeCell ref="V8:W8"/>
    <mergeCell ref="X8:Y8"/>
    <mergeCell ref="AC8:AD8"/>
    <mergeCell ref="AI8:AJ8"/>
    <mergeCell ref="AL8:AM8"/>
    <mergeCell ref="V9:W9"/>
    <mergeCell ref="X9:AA9"/>
    <mergeCell ref="AC9:AD9"/>
    <mergeCell ref="AI9:AJ9"/>
    <mergeCell ref="AL9:AM9"/>
    <mergeCell ref="V10:W10"/>
    <mergeCell ref="X10:AA10"/>
    <mergeCell ref="AC10:AD10"/>
    <mergeCell ref="AI10:AJ10"/>
    <mergeCell ref="AL10:AM10"/>
    <mergeCell ref="V11:W11"/>
    <mergeCell ref="X11:AA11"/>
    <mergeCell ref="AC11:AD11"/>
    <mergeCell ref="AI11:AJ11"/>
    <mergeCell ref="AL11:AM11"/>
    <mergeCell ref="V12:W12"/>
    <mergeCell ref="X12:AA12"/>
    <mergeCell ref="AC12:AD12"/>
    <mergeCell ref="AI12:AJ12"/>
    <mergeCell ref="AL12:AM12"/>
    <mergeCell ref="V13:W13"/>
    <mergeCell ref="X13:AA13"/>
    <mergeCell ref="AC13:AD13"/>
    <mergeCell ref="AI13:AJ13"/>
    <mergeCell ref="AL13:AM13"/>
    <mergeCell ref="V14:W14"/>
    <mergeCell ref="X14:AA14"/>
    <mergeCell ref="AC14:AD14"/>
    <mergeCell ref="AI14:AJ14"/>
    <mergeCell ref="AL14:AM14"/>
    <mergeCell ref="V15:W15"/>
    <mergeCell ref="X15:AA15"/>
    <mergeCell ref="AC15:AD15"/>
    <mergeCell ref="AI15:AJ15"/>
    <mergeCell ref="AL15:AM15"/>
    <mergeCell ref="V16:W16"/>
    <mergeCell ref="X16:AA16"/>
    <mergeCell ref="AC16:AD16"/>
    <mergeCell ref="AI16:AJ16"/>
    <mergeCell ref="AL16:AM16"/>
    <mergeCell ref="V17:W17"/>
    <mergeCell ref="X17:AA17"/>
    <mergeCell ref="AC17:AD17"/>
    <mergeCell ref="AI17:AJ17"/>
    <mergeCell ref="AL17:AM17"/>
    <mergeCell ref="V18:W18"/>
    <mergeCell ref="X18:AA18"/>
    <mergeCell ref="AC18:AD18"/>
    <mergeCell ref="AI18:AJ18"/>
    <mergeCell ref="AL18:AM18"/>
    <mergeCell ref="V19:W19"/>
    <mergeCell ref="X19:AA19"/>
    <mergeCell ref="AC19:AD19"/>
    <mergeCell ref="AI19:AJ19"/>
    <mergeCell ref="AL19:AM19"/>
    <mergeCell ref="V20:W20"/>
    <mergeCell ref="X20:AA20"/>
    <mergeCell ref="AC20:AD20"/>
    <mergeCell ref="AI20:AJ20"/>
    <mergeCell ref="AL20:AM20"/>
    <mergeCell ref="V21:W21"/>
    <mergeCell ref="X21:AA21"/>
    <mergeCell ref="AC21:AD21"/>
    <mergeCell ref="AI21:AJ21"/>
    <mergeCell ref="AL21:AM21"/>
    <mergeCell ref="V22:W22"/>
    <mergeCell ref="X22:AA22"/>
    <mergeCell ref="AC22:AD22"/>
    <mergeCell ref="AI22:AJ22"/>
    <mergeCell ref="AL22:AM22"/>
    <mergeCell ref="V23:W23"/>
    <mergeCell ref="X23:AA23"/>
    <mergeCell ref="AC23:AD23"/>
    <mergeCell ref="AI23:AJ23"/>
    <mergeCell ref="AL23:AM23"/>
    <mergeCell ref="AI26:AJ26"/>
    <mergeCell ref="AL26:AM26"/>
    <mergeCell ref="V27:W27"/>
    <mergeCell ref="X27:AA27"/>
    <mergeCell ref="AI40:AJ40"/>
    <mergeCell ref="AI41:AJ41"/>
    <mergeCell ref="V24:W24"/>
    <mergeCell ref="X24:AA24"/>
    <mergeCell ref="AC24:AD24"/>
    <mergeCell ref="AI24:AJ24"/>
    <mergeCell ref="AL24:AM24"/>
    <mergeCell ref="V25:W25"/>
    <mergeCell ref="X25:AA25"/>
    <mergeCell ref="AC25:AD25"/>
    <mergeCell ref="AI25:AJ25"/>
    <mergeCell ref="AL25:AM25"/>
    <mergeCell ref="AC27:AD27"/>
    <mergeCell ref="AI27:AJ27"/>
    <mergeCell ref="AL27:AM27"/>
    <mergeCell ref="V28:W28"/>
    <mergeCell ref="X28:AA28"/>
    <mergeCell ref="AC28:AD28"/>
    <mergeCell ref="AI28:AJ28"/>
    <mergeCell ref="AL28:AM28"/>
    <mergeCell ref="K53:M53"/>
    <mergeCell ref="A35:S35"/>
    <mergeCell ref="I53:J53"/>
    <mergeCell ref="B53:H53"/>
    <mergeCell ref="Y42:AA42"/>
    <mergeCell ref="AB42:AC42"/>
    <mergeCell ref="V26:W26"/>
    <mergeCell ref="X26:AA26"/>
    <mergeCell ref="AC26:AD26"/>
    <mergeCell ref="A26:B26"/>
    <mergeCell ref="C26:F26"/>
    <mergeCell ref="H26:I26"/>
    <mergeCell ref="N26:O26"/>
    <mergeCell ref="Q26:R26"/>
    <mergeCell ref="Q31:R31"/>
    <mergeCell ref="A30:B30"/>
    <mergeCell ref="C30:F30"/>
    <mergeCell ref="H30:I30"/>
    <mergeCell ref="N30:O30"/>
    <mergeCell ref="Q30:R30"/>
    <mergeCell ref="A29:B29"/>
    <mergeCell ref="C29:F29"/>
    <mergeCell ref="H29:I29"/>
    <mergeCell ref="N29:O29"/>
  </mergeCells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798AC-B578-4404-A9E4-133FD0006075}">
  <sheetPr>
    <pageSetUpPr fitToPage="1"/>
  </sheetPr>
  <dimension ref="A1:AE34"/>
  <sheetViews>
    <sheetView workbookViewId="0">
      <selection activeCell="S3" sqref="S3:U3"/>
    </sheetView>
  </sheetViews>
  <sheetFormatPr defaultRowHeight="12.75" x14ac:dyDescent="0.2"/>
  <cols>
    <col min="1" max="1" width="6.7109375" style="14" customWidth="1"/>
    <col min="2" max="2" width="14.85546875" style="14" customWidth="1"/>
    <col min="3" max="3" width="3.42578125" style="14" customWidth="1"/>
    <col min="4" max="4" width="2.28515625" style="14" customWidth="1"/>
    <col min="5" max="5" width="4.140625" style="14" customWidth="1"/>
    <col min="6" max="6" width="3.140625" style="14" customWidth="1"/>
    <col min="7" max="7" width="8.140625" style="14" customWidth="1"/>
    <col min="8" max="8" width="10.42578125" style="14" customWidth="1"/>
    <col min="9" max="10" width="8.140625" style="14" customWidth="1"/>
    <col min="11" max="11" width="7.42578125" style="14" customWidth="1"/>
    <col min="12" max="12" width="9" style="14" customWidth="1"/>
    <col min="13" max="13" width="2.140625" style="14" customWidth="1"/>
    <col min="14" max="14" width="5.140625" style="14" customWidth="1"/>
    <col min="15" max="15" width="7.42578125" style="14" customWidth="1"/>
    <col min="16" max="16" width="9.140625" style="14"/>
    <col min="17" max="17" width="6.7109375" style="1" customWidth="1"/>
    <col min="18" max="18" width="14.85546875" style="1" customWidth="1"/>
    <col min="19" max="19" width="3.42578125" style="1" customWidth="1"/>
    <col min="20" max="20" width="2.28515625" style="1" customWidth="1"/>
    <col min="21" max="21" width="4.140625" style="1" customWidth="1"/>
    <col min="22" max="22" width="3.140625" style="1" customWidth="1"/>
    <col min="23" max="23" width="8.140625" style="1" customWidth="1"/>
    <col min="24" max="24" width="10.7109375" style="1" customWidth="1"/>
    <col min="25" max="26" width="8.140625" style="1" customWidth="1"/>
    <col min="27" max="27" width="7.42578125" style="1" customWidth="1"/>
    <col min="28" max="28" width="9" style="1" customWidth="1"/>
    <col min="29" max="29" width="2.140625" style="1" customWidth="1"/>
    <col min="30" max="30" width="5.140625" style="1" customWidth="1"/>
    <col min="31" max="31" width="7.42578125" style="1" customWidth="1"/>
    <col min="32" max="16384" width="9.140625" style="14"/>
  </cols>
  <sheetData>
    <row r="1" spans="1:31" ht="15.75" x14ac:dyDescent="0.25">
      <c r="A1" s="186" t="s">
        <v>374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Q1" s="186" t="s">
        <v>422</v>
      </c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</row>
    <row r="2" spans="1:31" ht="15" x14ac:dyDescent="0.2">
      <c r="A2" s="28"/>
      <c r="B2" s="29"/>
      <c r="C2" s="30"/>
      <c r="D2" s="188" t="s">
        <v>93</v>
      </c>
      <c r="E2" s="189"/>
      <c r="F2" s="189"/>
      <c r="G2" s="189"/>
      <c r="H2" s="189"/>
      <c r="I2" s="189"/>
      <c r="J2" s="189"/>
      <c r="K2" s="189"/>
      <c r="L2" s="189"/>
      <c r="M2" s="30"/>
      <c r="N2" s="30"/>
      <c r="O2" s="30"/>
      <c r="Q2" s="108" t="s">
        <v>2</v>
      </c>
      <c r="R2" s="105" t="s">
        <v>411</v>
      </c>
      <c r="S2" s="75"/>
      <c r="T2" s="152" t="s">
        <v>93</v>
      </c>
      <c r="U2" s="151"/>
      <c r="V2" s="151"/>
      <c r="W2" s="151"/>
      <c r="X2" s="151"/>
      <c r="Y2" s="151"/>
      <c r="Z2" s="151"/>
      <c r="AA2" s="151"/>
      <c r="AB2" s="151"/>
      <c r="AC2" s="75"/>
      <c r="AD2" s="75"/>
      <c r="AE2" s="75"/>
    </row>
    <row r="3" spans="1:31" x14ac:dyDescent="0.2">
      <c r="A3" s="190" t="s">
        <v>4</v>
      </c>
      <c r="B3" s="160"/>
      <c r="C3" s="191">
        <v>45747</v>
      </c>
      <c r="D3" s="189"/>
      <c r="E3" s="189"/>
      <c r="L3" s="190" t="s">
        <v>94</v>
      </c>
      <c r="M3" s="160"/>
      <c r="N3" s="160"/>
      <c r="O3" s="160"/>
      <c r="Q3" s="144" t="s">
        <v>4</v>
      </c>
      <c r="R3" s="140"/>
      <c r="S3" s="154">
        <v>46112</v>
      </c>
      <c r="T3" s="151"/>
      <c r="U3" s="151"/>
      <c r="AB3" s="144" t="s">
        <v>94</v>
      </c>
      <c r="AC3" s="140"/>
      <c r="AD3" s="140"/>
      <c r="AE3" s="140"/>
    </row>
    <row r="4" spans="1:31" x14ac:dyDescent="0.2">
      <c r="A4" s="190" t="s">
        <v>6</v>
      </c>
      <c r="B4" s="160"/>
      <c r="C4" s="192" t="s">
        <v>7</v>
      </c>
      <c r="D4" s="160"/>
      <c r="E4" s="160"/>
      <c r="F4" s="160"/>
      <c r="L4" s="190" t="s">
        <v>95</v>
      </c>
      <c r="M4" s="160"/>
      <c r="N4" s="192" t="s">
        <v>9</v>
      </c>
      <c r="O4" s="160"/>
      <c r="Q4" s="144" t="s">
        <v>6</v>
      </c>
      <c r="R4" s="140"/>
      <c r="S4" s="139" t="s">
        <v>7</v>
      </c>
      <c r="T4" s="140"/>
      <c r="U4" s="140"/>
      <c r="V4" s="140"/>
      <c r="AB4" s="144" t="s">
        <v>95</v>
      </c>
      <c r="AC4" s="140"/>
      <c r="AD4" s="139" t="s">
        <v>9</v>
      </c>
      <c r="AE4" s="140"/>
    </row>
    <row r="5" spans="1:31" x14ac:dyDescent="0.2">
      <c r="A5" s="190" t="s">
        <v>96</v>
      </c>
      <c r="B5" s="160"/>
      <c r="C5" s="192" t="s">
        <v>11</v>
      </c>
      <c r="D5" s="160"/>
      <c r="E5" s="160"/>
      <c r="F5" s="160"/>
      <c r="Q5" s="144" t="s">
        <v>96</v>
      </c>
      <c r="R5" s="140"/>
      <c r="S5" s="139" t="s">
        <v>11</v>
      </c>
      <c r="T5" s="140"/>
      <c r="U5" s="140"/>
      <c r="V5" s="140"/>
    </row>
    <row r="6" spans="1:31" x14ac:dyDescent="0.2">
      <c r="A6" s="193" t="s">
        <v>12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Q6" s="159" t="s">
        <v>12</v>
      </c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</row>
    <row r="7" spans="1:31" x14ac:dyDescent="0.2">
      <c r="A7" s="22" t="s">
        <v>13</v>
      </c>
      <c r="B7" s="22" t="s">
        <v>97</v>
      </c>
      <c r="D7" s="194" t="s">
        <v>98</v>
      </c>
      <c r="E7" s="160"/>
      <c r="F7" s="160"/>
      <c r="G7" s="23" t="s">
        <v>99</v>
      </c>
      <c r="H7" s="23" t="s">
        <v>100</v>
      </c>
      <c r="I7" s="23" t="s">
        <v>101</v>
      </c>
      <c r="J7" s="23" t="s">
        <v>102</v>
      </c>
      <c r="K7" s="23" t="s">
        <v>103</v>
      </c>
      <c r="L7" s="23" t="s">
        <v>104</v>
      </c>
      <c r="M7" s="194" t="s">
        <v>105</v>
      </c>
      <c r="N7" s="160"/>
      <c r="O7" s="23" t="s">
        <v>106</v>
      </c>
      <c r="Q7" s="72" t="s">
        <v>13</v>
      </c>
      <c r="R7" s="72" t="s">
        <v>97</v>
      </c>
      <c r="T7" s="146" t="s">
        <v>98</v>
      </c>
      <c r="U7" s="140"/>
      <c r="V7" s="140"/>
      <c r="W7" s="5" t="s">
        <v>99</v>
      </c>
      <c r="X7" s="5" t="s">
        <v>100</v>
      </c>
      <c r="Y7" s="5" t="s">
        <v>101</v>
      </c>
      <c r="Z7" s="5" t="s">
        <v>102</v>
      </c>
      <c r="AA7" s="5" t="s">
        <v>103</v>
      </c>
      <c r="AB7" s="5" t="s">
        <v>104</v>
      </c>
      <c r="AC7" s="146" t="s">
        <v>105</v>
      </c>
      <c r="AD7" s="140"/>
      <c r="AE7" s="5" t="s">
        <v>106</v>
      </c>
    </row>
    <row r="8" spans="1:31" x14ac:dyDescent="0.2">
      <c r="A8" s="24" t="s">
        <v>107</v>
      </c>
      <c r="B8" s="177" t="s">
        <v>108</v>
      </c>
      <c r="C8" s="160"/>
      <c r="D8" s="25" t="s">
        <v>26</v>
      </c>
      <c r="E8" s="178">
        <v>0</v>
      </c>
      <c r="F8" s="160"/>
      <c r="G8" s="26">
        <v>38533.96</v>
      </c>
      <c r="H8" s="26">
        <v>2100</v>
      </c>
      <c r="I8" s="26">
        <v>0</v>
      </c>
      <c r="J8" s="26">
        <v>2100</v>
      </c>
      <c r="K8" s="26">
        <v>0</v>
      </c>
      <c r="L8" s="26">
        <v>0</v>
      </c>
      <c r="M8" s="178">
        <v>0</v>
      </c>
      <c r="N8" s="160"/>
      <c r="O8" s="26">
        <v>0</v>
      </c>
      <c r="Q8" s="104" t="s">
        <v>109</v>
      </c>
      <c r="R8" s="142" t="s">
        <v>110</v>
      </c>
      <c r="S8" s="140"/>
      <c r="T8" s="4" t="s">
        <v>26</v>
      </c>
      <c r="U8" s="143">
        <v>0</v>
      </c>
      <c r="V8" s="140"/>
      <c r="W8" s="6">
        <v>3651.78</v>
      </c>
      <c r="X8" s="6">
        <v>1004.03</v>
      </c>
      <c r="Y8" s="6">
        <v>0</v>
      </c>
      <c r="Z8" s="6">
        <v>345.48</v>
      </c>
      <c r="AA8" s="6">
        <v>658.55</v>
      </c>
      <c r="AB8" s="6">
        <v>0</v>
      </c>
      <c r="AC8" s="143">
        <v>0</v>
      </c>
      <c r="AD8" s="140"/>
      <c r="AE8" s="6">
        <v>0</v>
      </c>
    </row>
    <row r="9" spans="1:31" x14ac:dyDescent="0.2">
      <c r="A9" s="24" t="s">
        <v>109</v>
      </c>
      <c r="B9" s="177" t="s">
        <v>110</v>
      </c>
      <c r="C9" s="160"/>
      <c r="D9" s="25" t="s">
        <v>26</v>
      </c>
      <c r="E9" s="178">
        <v>0</v>
      </c>
      <c r="F9" s="160"/>
      <c r="G9" s="26">
        <v>2848.93</v>
      </c>
      <c r="H9" s="26">
        <v>651.39</v>
      </c>
      <c r="I9" s="26">
        <v>0</v>
      </c>
      <c r="J9" s="26">
        <v>325.14999999999998</v>
      </c>
      <c r="K9" s="26">
        <v>326.24</v>
      </c>
      <c r="L9" s="26">
        <v>0</v>
      </c>
      <c r="M9" s="178">
        <v>0</v>
      </c>
      <c r="N9" s="160"/>
      <c r="O9" s="26">
        <v>0</v>
      </c>
      <c r="Q9" s="104" t="s">
        <v>111</v>
      </c>
      <c r="R9" s="142" t="s">
        <v>112</v>
      </c>
      <c r="S9" s="140"/>
      <c r="T9" s="4" t="s">
        <v>26</v>
      </c>
      <c r="U9" s="143">
        <v>0</v>
      </c>
      <c r="V9" s="140"/>
      <c r="W9" s="6">
        <v>15274.439999999999</v>
      </c>
      <c r="X9" s="6">
        <v>1527.44</v>
      </c>
      <c r="Y9" s="6">
        <v>0</v>
      </c>
      <c r="Z9" s="6">
        <v>1527.44</v>
      </c>
      <c r="AA9" s="6">
        <v>0</v>
      </c>
      <c r="AB9" s="6">
        <v>0</v>
      </c>
      <c r="AC9" s="143">
        <v>0</v>
      </c>
      <c r="AD9" s="140"/>
      <c r="AE9" s="6">
        <v>0</v>
      </c>
    </row>
    <row r="10" spans="1:31" x14ac:dyDescent="0.2">
      <c r="A10" s="24" t="s">
        <v>111</v>
      </c>
      <c r="B10" s="177" t="s">
        <v>112</v>
      </c>
      <c r="C10" s="160"/>
      <c r="D10" s="25" t="s">
        <v>26</v>
      </c>
      <c r="E10" s="178">
        <v>0</v>
      </c>
      <c r="F10" s="160"/>
      <c r="G10" s="26">
        <v>15274.439999999999</v>
      </c>
      <c r="H10" s="26">
        <v>1527.44</v>
      </c>
      <c r="I10" s="26">
        <v>0</v>
      </c>
      <c r="J10" s="26">
        <v>1527.44</v>
      </c>
      <c r="K10" s="26">
        <v>0</v>
      </c>
      <c r="L10" s="26">
        <v>0</v>
      </c>
      <c r="M10" s="178">
        <v>0</v>
      </c>
      <c r="N10" s="160"/>
      <c r="O10" s="26">
        <v>0</v>
      </c>
      <c r="Q10" s="104" t="s">
        <v>115</v>
      </c>
      <c r="R10" s="142" t="s">
        <v>116</v>
      </c>
      <c r="S10" s="140"/>
      <c r="T10" s="4" t="s">
        <v>26</v>
      </c>
      <c r="U10" s="143">
        <v>0</v>
      </c>
      <c r="V10" s="140"/>
      <c r="W10" s="6">
        <v>247.38000000000002</v>
      </c>
      <c r="X10" s="6">
        <v>18.97</v>
      </c>
      <c r="Y10" s="6">
        <v>0</v>
      </c>
      <c r="Z10" s="6">
        <v>18.97</v>
      </c>
      <c r="AA10" s="6">
        <v>0</v>
      </c>
      <c r="AB10" s="6">
        <v>0</v>
      </c>
      <c r="AC10" s="143">
        <v>0</v>
      </c>
      <c r="AD10" s="140"/>
      <c r="AE10" s="6">
        <v>0</v>
      </c>
    </row>
    <row r="11" spans="1:31" x14ac:dyDescent="0.2">
      <c r="A11" s="24" t="s">
        <v>113</v>
      </c>
      <c r="B11" s="177" t="s">
        <v>114</v>
      </c>
      <c r="C11" s="160"/>
      <c r="D11" s="25" t="s">
        <v>26</v>
      </c>
      <c r="E11" s="178">
        <v>0</v>
      </c>
      <c r="F11" s="160"/>
      <c r="G11" s="26">
        <v>7634.8</v>
      </c>
      <c r="H11" s="26">
        <v>729.4</v>
      </c>
      <c r="I11" s="26">
        <v>0</v>
      </c>
      <c r="J11" s="26">
        <v>729.4</v>
      </c>
      <c r="K11" s="26">
        <v>0</v>
      </c>
      <c r="L11" s="26">
        <v>0</v>
      </c>
      <c r="M11" s="178">
        <v>0</v>
      </c>
      <c r="N11" s="160"/>
      <c r="O11" s="26">
        <v>0</v>
      </c>
      <c r="Q11" s="104" t="s">
        <v>117</v>
      </c>
      <c r="R11" s="142" t="s">
        <v>118</v>
      </c>
      <c r="S11" s="140"/>
      <c r="T11" s="4" t="s">
        <v>26</v>
      </c>
      <c r="U11" s="143">
        <v>0</v>
      </c>
      <c r="V11" s="140"/>
      <c r="W11" s="6">
        <v>24653.14</v>
      </c>
      <c r="X11" s="6">
        <v>2061.1100000000006</v>
      </c>
      <c r="Y11" s="6">
        <v>0</v>
      </c>
      <c r="Z11" s="6">
        <v>2003.1100000000004</v>
      </c>
      <c r="AA11" s="6">
        <v>58</v>
      </c>
      <c r="AB11" s="6">
        <v>0</v>
      </c>
      <c r="AC11" s="143">
        <v>0</v>
      </c>
      <c r="AD11" s="140"/>
      <c r="AE11" s="6">
        <v>0</v>
      </c>
    </row>
    <row r="12" spans="1:31" x14ac:dyDescent="0.2">
      <c r="A12" s="24" t="s">
        <v>115</v>
      </c>
      <c r="B12" s="177" t="s">
        <v>116</v>
      </c>
      <c r="C12" s="160"/>
      <c r="D12" s="25" t="s">
        <v>26</v>
      </c>
      <c r="E12" s="178">
        <v>0</v>
      </c>
      <c r="F12" s="160"/>
      <c r="G12" s="26">
        <v>291.76</v>
      </c>
      <c r="H12" s="26">
        <v>17</v>
      </c>
      <c r="I12" s="26">
        <v>0</v>
      </c>
      <c r="J12" s="26">
        <v>17</v>
      </c>
      <c r="K12" s="26">
        <v>0</v>
      </c>
      <c r="L12" s="26">
        <v>0</v>
      </c>
      <c r="M12" s="178">
        <v>0</v>
      </c>
      <c r="N12" s="160"/>
      <c r="O12" s="26">
        <v>0</v>
      </c>
      <c r="Q12" s="104" t="s">
        <v>121</v>
      </c>
      <c r="R12" s="142" t="s">
        <v>122</v>
      </c>
      <c r="S12" s="140"/>
      <c r="T12" s="4" t="s">
        <v>26</v>
      </c>
      <c r="U12" s="143">
        <v>0</v>
      </c>
      <c r="V12" s="140"/>
      <c r="W12" s="6">
        <v>9475.27</v>
      </c>
      <c r="X12" s="6">
        <v>2109.34</v>
      </c>
      <c r="Y12" s="6">
        <v>0</v>
      </c>
      <c r="Z12" s="6">
        <v>2109.34</v>
      </c>
      <c r="AA12" s="6">
        <v>0</v>
      </c>
      <c r="AB12" s="6">
        <v>0</v>
      </c>
      <c r="AC12" s="143">
        <v>0</v>
      </c>
      <c r="AD12" s="140"/>
      <c r="AE12" s="6">
        <v>0</v>
      </c>
    </row>
    <row r="13" spans="1:31" x14ac:dyDescent="0.2">
      <c r="A13" s="24" t="s">
        <v>117</v>
      </c>
      <c r="B13" s="177" t="s">
        <v>118</v>
      </c>
      <c r="C13" s="160"/>
      <c r="D13" s="25" t="s">
        <v>26</v>
      </c>
      <c r="E13" s="178">
        <v>0</v>
      </c>
      <c r="F13" s="160"/>
      <c r="G13" s="26">
        <v>19653.48</v>
      </c>
      <c r="H13" s="26">
        <v>1239.7200000000003</v>
      </c>
      <c r="I13" s="26">
        <v>0</v>
      </c>
      <c r="J13" s="26">
        <v>855.67</v>
      </c>
      <c r="K13" s="26">
        <v>384.05</v>
      </c>
      <c r="L13" s="26">
        <v>0</v>
      </c>
      <c r="M13" s="178">
        <v>0</v>
      </c>
      <c r="N13" s="160"/>
      <c r="O13" s="26">
        <v>0</v>
      </c>
      <c r="Q13" s="104" t="s">
        <v>123</v>
      </c>
      <c r="R13" s="142" t="s">
        <v>124</v>
      </c>
      <c r="S13" s="140"/>
      <c r="T13" s="4" t="s">
        <v>26</v>
      </c>
      <c r="U13" s="143">
        <v>0</v>
      </c>
      <c r="V13" s="140"/>
      <c r="W13" s="6">
        <v>48429.490000000005</v>
      </c>
      <c r="X13" s="6">
        <v>3845.14</v>
      </c>
      <c r="Y13" s="6">
        <v>0</v>
      </c>
      <c r="Z13" s="6">
        <v>3845.14</v>
      </c>
      <c r="AA13" s="6">
        <v>0</v>
      </c>
      <c r="AB13" s="6">
        <v>0</v>
      </c>
      <c r="AC13" s="143">
        <v>0</v>
      </c>
      <c r="AD13" s="140"/>
      <c r="AE13" s="6">
        <v>0</v>
      </c>
    </row>
    <row r="14" spans="1:31" x14ac:dyDescent="0.2">
      <c r="A14" s="24" t="s">
        <v>119</v>
      </c>
      <c r="B14" s="177" t="s">
        <v>120</v>
      </c>
      <c r="C14" s="160"/>
      <c r="D14" s="25" t="s">
        <v>26</v>
      </c>
      <c r="E14" s="178">
        <v>0</v>
      </c>
      <c r="F14" s="160"/>
      <c r="G14" s="26">
        <v>695</v>
      </c>
      <c r="H14" s="26">
        <v>834</v>
      </c>
      <c r="I14" s="26">
        <v>0</v>
      </c>
      <c r="J14" s="26">
        <v>834</v>
      </c>
      <c r="K14" s="26">
        <v>0</v>
      </c>
      <c r="L14" s="26">
        <v>0</v>
      </c>
      <c r="M14" s="178">
        <v>0</v>
      </c>
      <c r="N14" s="160"/>
      <c r="O14" s="26">
        <v>0</v>
      </c>
      <c r="Q14" s="104" t="s">
        <v>127</v>
      </c>
      <c r="R14" s="142" t="s">
        <v>128</v>
      </c>
      <c r="S14" s="140"/>
      <c r="T14" s="4" t="s">
        <v>26</v>
      </c>
      <c r="U14" s="143">
        <v>0</v>
      </c>
      <c r="V14" s="140"/>
      <c r="W14" s="6">
        <v>1498.28</v>
      </c>
      <c r="X14" s="6">
        <v>810.52</v>
      </c>
      <c r="Y14" s="6">
        <v>0</v>
      </c>
      <c r="Z14" s="6">
        <v>810.52</v>
      </c>
      <c r="AA14" s="6">
        <v>0</v>
      </c>
      <c r="AB14" s="6">
        <v>0</v>
      </c>
      <c r="AC14" s="143">
        <v>0</v>
      </c>
      <c r="AD14" s="140"/>
      <c r="AE14" s="6">
        <v>0</v>
      </c>
    </row>
    <row r="15" spans="1:31" x14ac:dyDescent="0.2">
      <c r="A15" s="24" t="s">
        <v>121</v>
      </c>
      <c r="B15" s="177" t="s">
        <v>122</v>
      </c>
      <c r="C15" s="160"/>
      <c r="D15" s="25" t="s">
        <v>26</v>
      </c>
      <c r="E15" s="178">
        <v>0</v>
      </c>
      <c r="F15" s="160"/>
      <c r="G15" s="26">
        <v>7449.7100000000009</v>
      </c>
      <c r="H15" s="26">
        <v>1444.26</v>
      </c>
      <c r="I15" s="26">
        <v>0</v>
      </c>
      <c r="J15" s="26">
        <v>1444.26</v>
      </c>
      <c r="K15" s="26">
        <v>0</v>
      </c>
      <c r="L15" s="26">
        <v>0</v>
      </c>
      <c r="M15" s="178">
        <v>0</v>
      </c>
      <c r="N15" s="160"/>
      <c r="O15" s="26">
        <v>0</v>
      </c>
      <c r="Q15" s="104" t="s">
        <v>129</v>
      </c>
      <c r="R15" s="142" t="s">
        <v>130</v>
      </c>
      <c r="S15" s="140"/>
      <c r="T15" s="4" t="s">
        <v>26</v>
      </c>
      <c r="U15" s="143">
        <v>0</v>
      </c>
      <c r="V15" s="140"/>
      <c r="W15" s="6">
        <v>39893</v>
      </c>
      <c r="X15" s="6">
        <v>8253.6</v>
      </c>
      <c r="Y15" s="6">
        <v>0</v>
      </c>
      <c r="Z15" s="6">
        <v>4306.7999999999993</v>
      </c>
      <c r="AA15" s="6">
        <v>3946.7999999999997</v>
      </c>
      <c r="AB15" s="6">
        <v>0</v>
      </c>
      <c r="AC15" s="143">
        <v>0</v>
      </c>
      <c r="AD15" s="140"/>
      <c r="AE15" s="6">
        <v>0</v>
      </c>
    </row>
    <row r="16" spans="1:31" x14ac:dyDescent="0.2">
      <c r="A16" s="24" t="s">
        <v>123</v>
      </c>
      <c r="B16" s="177" t="s">
        <v>124</v>
      </c>
      <c r="C16" s="160"/>
      <c r="D16" s="25" t="s">
        <v>26</v>
      </c>
      <c r="E16" s="178">
        <v>0</v>
      </c>
      <c r="F16" s="160"/>
      <c r="G16" s="26">
        <v>35304.65</v>
      </c>
      <c r="H16" s="26">
        <v>9771.59</v>
      </c>
      <c r="I16" s="26">
        <v>0</v>
      </c>
      <c r="J16" s="26">
        <v>9771.59</v>
      </c>
      <c r="K16" s="26">
        <v>0</v>
      </c>
      <c r="L16" s="26">
        <v>0</v>
      </c>
      <c r="M16" s="178">
        <v>0</v>
      </c>
      <c r="N16" s="160"/>
      <c r="O16" s="26">
        <v>0</v>
      </c>
      <c r="Q16" s="104" t="s">
        <v>133</v>
      </c>
      <c r="R16" s="142" t="s">
        <v>134</v>
      </c>
      <c r="S16" s="140"/>
      <c r="T16" s="4" t="s">
        <v>26</v>
      </c>
      <c r="U16" s="143">
        <v>0</v>
      </c>
      <c r="V16" s="140"/>
      <c r="W16" s="6">
        <v>723.45</v>
      </c>
      <c r="X16" s="6">
        <v>89.92</v>
      </c>
      <c r="Y16" s="6">
        <v>0</v>
      </c>
      <c r="Z16" s="6">
        <v>89.92</v>
      </c>
      <c r="AA16" s="6">
        <v>0</v>
      </c>
      <c r="AB16" s="6">
        <v>0</v>
      </c>
      <c r="AC16" s="143">
        <v>0</v>
      </c>
      <c r="AD16" s="140"/>
      <c r="AE16" s="6">
        <v>0</v>
      </c>
    </row>
    <row r="17" spans="1:31" x14ac:dyDescent="0.2">
      <c r="A17" s="24" t="s">
        <v>125</v>
      </c>
      <c r="B17" s="177" t="s">
        <v>126</v>
      </c>
      <c r="C17" s="160"/>
      <c r="D17" s="25" t="s">
        <v>26</v>
      </c>
      <c r="E17" s="178">
        <v>0</v>
      </c>
      <c r="F17" s="160"/>
      <c r="G17" s="26">
        <v>1425</v>
      </c>
      <c r="H17" s="26">
        <v>215</v>
      </c>
      <c r="I17" s="26">
        <v>0</v>
      </c>
      <c r="J17" s="26">
        <v>0</v>
      </c>
      <c r="K17" s="26">
        <v>0</v>
      </c>
      <c r="L17" s="26">
        <v>0</v>
      </c>
      <c r="M17" s="178">
        <v>0</v>
      </c>
      <c r="N17" s="160"/>
      <c r="O17" s="26">
        <v>215</v>
      </c>
      <c r="Q17" s="104" t="s">
        <v>135</v>
      </c>
      <c r="R17" s="142" t="s">
        <v>136</v>
      </c>
      <c r="S17" s="140"/>
      <c r="T17" s="4" t="s">
        <v>26</v>
      </c>
      <c r="U17" s="143">
        <v>0</v>
      </c>
      <c r="V17" s="140"/>
      <c r="W17" s="6">
        <v>6443.96</v>
      </c>
      <c r="X17" s="6">
        <v>1139.83</v>
      </c>
      <c r="Y17" s="6">
        <v>0</v>
      </c>
      <c r="Z17" s="6">
        <v>1139.83</v>
      </c>
      <c r="AA17" s="6">
        <v>0</v>
      </c>
      <c r="AB17" s="6">
        <v>0</v>
      </c>
      <c r="AC17" s="143">
        <v>0</v>
      </c>
      <c r="AD17" s="140"/>
      <c r="AE17" s="6">
        <v>0</v>
      </c>
    </row>
    <row r="18" spans="1:31" x14ac:dyDescent="0.2">
      <c r="A18" s="24" t="s">
        <v>127</v>
      </c>
      <c r="B18" s="177" t="s">
        <v>128</v>
      </c>
      <c r="C18" s="160"/>
      <c r="D18" s="25" t="s">
        <v>26</v>
      </c>
      <c r="E18" s="178">
        <v>0</v>
      </c>
      <c r="F18" s="160"/>
      <c r="G18" s="26">
        <v>1350.44</v>
      </c>
      <c r="H18" s="26">
        <v>848.49</v>
      </c>
      <c r="I18" s="26">
        <v>0</v>
      </c>
      <c r="J18" s="26">
        <v>848.49</v>
      </c>
      <c r="K18" s="26">
        <v>0</v>
      </c>
      <c r="L18" s="26">
        <v>0</v>
      </c>
      <c r="M18" s="178">
        <v>0</v>
      </c>
      <c r="N18" s="160"/>
      <c r="O18" s="26">
        <v>0</v>
      </c>
      <c r="Q18" s="104" t="s">
        <v>139</v>
      </c>
      <c r="R18" s="142" t="s">
        <v>140</v>
      </c>
      <c r="S18" s="140"/>
      <c r="T18" s="4" t="s">
        <v>26</v>
      </c>
      <c r="U18" s="143">
        <v>0</v>
      </c>
      <c r="V18" s="140"/>
      <c r="W18" s="6">
        <v>5596.2</v>
      </c>
      <c r="X18" s="6">
        <v>712.8</v>
      </c>
      <c r="Y18" s="6">
        <v>0</v>
      </c>
      <c r="Z18" s="6">
        <v>712.8</v>
      </c>
      <c r="AA18" s="6">
        <v>0</v>
      </c>
      <c r="AB18" s="6">
        <v>0</v>
      </c>
      <c r="AC18" s="143">
        <v>0</v>
      </c>
      <c r="AD18" s="140"/>
      <c r="AE18" s="6">
        <v>0</v>
      </c>
    </row>
    <row r="19" spans="1:31" x14ac:dyDescent="0.2">
      <c r="A19" s="24" t="s">
        <v>129</v>
      </c>
      <c r="B19" s="177" t="s">
        <v>130</v>
      </c>
      <c r="C19" s="160"/>
      <c r="D19" s="25" t="s">
        <v>26</v>
      </c>
      <c r="E19" s="178">
        <v>0</v>
      </c>
      <c r="F19" s="160"/>
      <c r="G19" s="26">
        <v>40033</v>
      </c>
      <c r="H19" s="26">
        <v>3946.7999999999997</v>
      </c>
      <c r="I19" s="26">
        <v>0</v>
      </c>
      <c r="J19" s="26">
        <v>3946.7999999999997</v>
      </c>
      <c r="K19" s="26">
        <v>0</v>
      </c>
      <c r="L19" s="26">
        <v>0</v>
      </c>
      <c r="M19" s="178">
        <v>0</v>
      </c>
      <c r="N19" s="160"/>
      <c r="O19" s="26">
        <v>0</v>
      </c>
      <c r="Q19" s="104" t="s">
        <v>141</v>
      </c>
      <c r="R19" s="142" t="s">
        <v>142</v>
      </c>
      <c r="S19" s="140"/>
      <c r="T19" s="4" t="s">
        <v>26</v>
      </c>
      <c r="U19" s="143">
        <v>0</v>
      </c>
      <c r="V19" s="140"/>
      <c r="W19" s="6">
        <v>2497.44</v>
      </c>
      <c r="X19" s="6">
        <v>258.12</v>
      </c>
      <c r="Y19" s="6">
        <v>0</v>
      </c>
      <c r="Z19" s="6">
        <v>258.12</v>
      </c>
      <c r="AA19" s="6">
        <v>0</v>
      </c>
      <c r="AB19" s="6">
        <v>0</v>
      </c>
      <c r="AC19" s="143">
        <v>0</v>
      </c>
      <c r="AD19" s="140"/>
      <c r="AE19" s="6">
        <v>0</v>
      </c>
    </row>
    <row r="20" spans="1:31" x14ac:dyDescent="0.2">
      <c r="A20" s="24" t="s">
        <v>131</v>
      </c>
      <c r="B20" s="177" t="s">
        <v>132</v>
      </c>
      <c r="C20" s="160"/>
      <c r="D20" s="25" t="s">
        <v>26</v>
      </c>
      <c r="E20" s="178">
        <v>0</v>
      </c>
      <c r="F20" s="160"/>
      <c r="G20" s="26">
        <v>8949.9600000000009</v>
      </c>
      <c r="H20" s="26">
        <v>745.83</v>
      </c>
      <c r="I20" s="26">
        <v>0</v>
      </c>
      <c r="J20" s="26">
        <v>745.83</v>
      </c>
      <c r="K20" s="26">
        <v>0</v>
      </c>
      <c r="L20" s="26">
        <v>0</v>
      </c>
      <c r="M20" s="178">
        <v>0</v>
      </c>
      <c r="N20" s="160"/>
      <c r="O20" s="26">
        <v>0</v>
      </c>
      <c r="Q20" s="104" t="s">
        <v>412</v>
      </c>
      <c r="R20" s="142" t="s">
        <v>413</v>
      </c>
      <c r="S20" s="140"/>
      <c r="T20" s="4" t="s">
        <v>26</v>
      </c>
      <c r="U20" s="143">
        <v>0</v>
      </c>
      <c r="V20" s="140"/>
      <c r="W20" s="6">
        <v>4751.5199999999995</v>
      </c>
      <c r="X20" s="6">
        <v>282</v>
      </c>
      <c r="Y20" s="6">
        <v>0</v>
      </c>
      <c r="Z20" s="6">
        <v>282</v>
      </c>
      <c r="AA20" s="6">
        <v>0</v>
      </c>
      <c r="AB20" s="6">
        <v>0</v>
      </c>
      <c r="AC20" s="143">
        <v>0</v>
      </c>
      <c r="AD20" s="140"/>
      <c r="AE20" s="6">
        <v>0</v>
      </c>
    </row>
    <row r="21" spans="1:31" x14ac:dyDescent="0.2">
      <c r="A21" s="24" t="s">
        <v>133</v>
      </c>
      <c r="B21" s="177" t="s">
        <v>134</v>
      </c>
      <c r="C21" s="160"/>
      <c r="D21" s="25" t="s">
        <v>26</v>
      </c>
      <c r="E21" s="178">
        <v>0</v>
      </c>
      <c r="F21" s="160"/>
      <c r="G21" s="26">
        <v>601.91000000000008</v>
      </c>
      <c r="H21" s="26">
        <v>79</v>
      </c>
      <c r="I21" s="26">
        <v>0</v>
      </c>
      <c r="J21" s="26">
        <v>79</v>
      </c>
      <c r="K21" s="26">
        <v>0</v>
      </c>
      <c r="L21" s="26">
        <v>0</v>
      </c>
      <c r="M21" s="178">
        <v>0</v>
      </c>
      <c r="N21" s="160"/>
      <c r="O21" s="26">
        <v>0</v>
      </c>
      <c r="Q21" s="104" t="s">
        <v>414</v>
      </c>
      <c r="R21" s="142" t="s">
        <v>415</v>
      </c>
      <c r="S21" s="140"/>
      <c r="T21" s="4" t="s">
        <v>26</v>
      </c>
      <c r="U21" s="143">
        <v>0</v>
      </c>
      <c r="V21" s="140"/>
      <c r="W21" s="6">
        <v>2860</v>
      </c>
      <c r="X21" s="6">
        <v>420</v>
      </c>
      <c r="Y21" s="6">
        <v>0</v>
      </c>
      <c r="Z21" s="6">
        <v>420</v>
      </c>
      <c r="AA21" s="6">
        <v>0</v>
      </c>
      <c r="AB21" s="6">
        <v>0</v>
      </c>
      <c r="AC21" s="143">
        <v>0</v>
      </c>
      <c r="AD21" s="140"/>
      <c r="AE21" s="6">
        <v>0</v>
      </c>
    </row>
    <row r="22" spans="1:31" x14ac:dyDescent="0.2">
      <c r="A22" s="24" t="s">
        <v>135</v>
      </c>
      <c r="B22" s="177" t="s">
        <v>136</v>
      </c>
      <c r="C22" s="160"/>
      <c r="D22" s="25" t="s">
        <v>26</v>
      </c>
      <c r="E22" s="178">
        <v>0</v>
      </c>
      <c r="F22" s="160"/>
      <c r="G22" s="26">
        <v>6628.1</v>
      </c>
      <c r="H22" s="26">
        <v>906.49</v>
      </c>
      <c r="I22" s="26">
        <v>0</v>
      </c>
      <c r="J22" s="26">
        <v>906.49</v>
      </c>
      <c r="K22" s="26">
        <v>0</v>
      </c>
      <c r="L22" s="26">
        <v>0</v>
      </c>
      <c r="M22" s="178">
        <v>0</v>
      </c>
      <c r="N22" s="160"/>
      <c r="O22" s="26">
        <v>0</v>
      </c>
      <c r="Q22" s="104" t="s">
        <v>45</v>
      </c>
      <c r="R22" s="142" t="s">
        <v>143</v>
      </c>
      <c r="S22" s="140"/>
      <c r="T22" s="4" t="s">
        <v>26</v>
      </c>
      <c r="U22" s="143">
        <v>0</v>
      </c>
      <c r="V22" s="140"/>
      <c r="W22" s="6">
        <v>226078.9</v>
      </c>
      <c r="X22" s="6">
        <v>5455.67</v>
      </c>
      <c r="Y22" s="6">
        <v>0</v>
      </c>
      <c r="Z22" s="6">
        <v>5455.67</v>
      </c>
      <c r="AA22" s="6">
        <v>0</v>
      </c>
      <c r="AB22" s="6">
        <v>0</v>
      </c>
      <c r="AC22" s="143">
        <v>0</v>
      </c>
      <c r="AD22" s="140"/>
      <c r="AE22" s="6">
        <v>0</v>
      </c>
    </row>
    <row r="23" spans="1:31" x14ac:dyDescent="0.2">
      <c r="A23" s="24" t="s">
        <v>137</v>
      </c>
      <c r="B23" s="177" t="s">
        <v>138</v>
      </c>
      <c r="C23" s="160"/>
      <c r="D23" s="25" t="s">
        <v>26</v>
      </c>
      <c r="E23" s="178">
        <v>0</v>
      </c>
      <c r="F23" s="160"/>
      <c r="G23" s="26">
        <v>3627.25</v>
      </c>
      <c r="H23" s="26">
        <v>131.69999999999999</v>
      </c>
      <c r="I23" s="26">
        <v>0</v>
      </c>
      <c r="J23" s="26">
        <v>131.69999999999999</v>
      </c>
      <c r="K23" s="26">
        <v>0</v>
      </c>
      <c r="L23" s="26">
        <v>0</v>
      </c>
      <c r="M23" s="178">
        <v>0</v>
      </c>
      <c r="N23" s="160"/>
      <c r="O23" s="26">
        <v>0</v>
      </c>
      <c r="Q23" s="104" t="s">
        <v>416</v>
      </c>
      <c r="R23" s="142" t="s">
        <v>417</v>
      </c>
      <c r="S23" s="140"/>
      <c r="T23" s="4" t="s">
        <v>26</v>
      </c>
      <c r="U23" s="143">
        <v>0</v>
      </c>
      <c r="V23" s="140"/>
      <c r="W23" s="6">
        <v>35214.9</v>
      </c>
      <c r="X23" s="6">
        <v>12168.76</v>
      </c>
      <c r="Y23" s="6">
        <v>0</v>
      </c>
      <c r="Z23" s="6">
        <v>12168.76</v>
      </c>
      <c r="AA23" s="6">
        <v>0</v>
      </c>
      <c r="AB23" s="6">
        <v>0</v>
      </c>
      <c r="AC23" s="143">
        <v>0</v>
      </c>
      <c r="AD23" s="140"/>
      <c r="AE23" s="6">
        <v>0</v>
      </c>
    </row>
    <row r="24" spans="1:31" x14ac:dyDescent="0.2">
      <c r="A24" s="24" t="s">
        <v>139</v>
      </c>
      <c r="B24" s="177" t="s">
        <v>140</v>
      </c>
      <c r="C24" s="160"/>
      <c r="D24" s="25" t="s">
        <v>26</v>
      </c>
      <c r="E24" s="178">
        <v>0</v>
      </c>
      <c r="F24" s="160"/>
      <c r="G24" s="26">
        <v>4660.79</v>
      </c>
      <c r="H24" s="26">
        <v>164.96</v>
      </c>
      <c r="I24" s="26">
        <v>0</v>
      </c>
      <c r="J24" s="26">
        <v>164.96</v>
      </c>
      <c r="K24" s="26">
        <v>0</v>
      </c>
      <c r="L24" s="26">
        <v>0</v>
      </c>
      <c r="M24" s="178">
        <v>0</v>
      </c>
      <c r="N24" s="160"/>
      <c r="O24" s="26">
        <v>0</v>
      </c>
      <c r="Q24" s="104" t="s">
        <v>418</v>
      </c>
      <c r="R24" s="142" t="s">
        <v>419</v>
      </c>
      <c r="S24" s="140"/>
      <c r="T24" s="4" t="s">
        <v>26</v>
      </c>
      <c r="U24" s="143">
        <v>0</v>
      </c>
      <c r="V24" s="140"/>
      <c r="W24" s="6">
        <v>925</v>
      </c>
      <c r="X24" s="6">
        <v>51</v>
      </c>
      <c r="Y24" s="6">
        <v>0</v>
      </c>
      <c r="Z24" s="6">
        <v>51</v>
      </c>
      <c r="AA24" s="6">
        <v>0</v>
      </c>
      <c r="AB24" s="6">
        <v>0</v>
      </c>
      <c r="AC24" s="143">
        <v>0</v>
      </c>
      <c r="AD24" s="140"/>
      <c r="AE24" s="6">
        <v>0</v>
      </c>
    </row>
    <row r="25" spans="1:31" x14ac:dyDescent="0.2">
      <c r="A25" s="24" t="s">
        <v>141</v>
      </c>
      <c r="B25" s="177" t="s">
        <v>142</v>
      </c>
      <c r="C25" s="160"/>
      <c r="D25" s="25" t="s">
        <v>26</v>
      </c>
      <c r="E25" s="178">
        <v>0</v>
      </c>
      <c r="F25" s="160"/>
      <c r="G25" s="26">
        <v>2550.84</v>
      </c>
      <c r="H25" s="26">
        <v>57.410000000000004</v>
      </c>
      <c r="I25" s="26">
        <v>0</v>
      </c>
      <c r="J25" s="26">
        <v>57.410000000000004</v>
      </c>
      <c r="K25" s="26">
        <v>0</v>
      </c>
      <c r="L25" s="26">
        <v>0</v>
      </c>
      <c r="M25" s="178">
        <v>0</v>
      </c>
      <c r="N25" s="160"/>
      <c r="O25" s="26">
        <v>0</v>
      </c>
      <c r="Q25" s="104" t="s">
        <v>144</v>
      </c>
      <c r="R25" s="142" t="s">
        <v>145</v>
      </c>
      <c r="S25" s="140"/>
      <c r="T25" s="4" t="s">
        <v>26</v>
      </c>
      <c r="U25" s="143">
        <v>0</v>
      </c>
      <c r="V25" s="140"/>
      <c r="W25" s="6">
        <v>15418.310000000001</v>
      </c>
      <c r="X25" s="6">
        <v>1581.42</v>
      </c>
      <c r="Y25" s="6">
        <v>0</v>
      </c>
      <c r="Z25" s="6">
        <v>1581.42</v>
      </c>
      <c r="AA25" s="6">
        <v>0</v>
      </c>
      <c r="AB25" s="6">
        <v>0</v>
      </c>
      <c r="AC25" s="143">
        <v>0</v>
      </c>
      <c r="AD25" s="140"/>
      <c r="AE25" s="6">
        <v>0</v>
      </c>
    </row>
    <row r="26" spans="1:31" x14ac:dyDescent="0.2">
      <c r="A26" s="24" t="s">
        <v>45</v>
      </c>
      <c r="B26" s="177" t="s">
        <v>143</v>
      </c>
      <c r="C26" s="160"/>
      <c r="D26" s="25" t="s">
        <v>26</v>
      </c>
      <c r="E26" s="178">
        <v>0</v>
      </c>
      <c r="F26" s="160"/>
      <c r="G26" s="26">
        <v>236045.26</v>
      </c>
      <c r="H26" s="26">
        <v>9308.2099999999991</v>
      </c>
      <c r="I26" s="26">
        <v>0</v>
      </c>
      <c r="J26" s="26">
        <v>8327.2099999999991</v>
      </c>
      <c r="K26" s="26">
        <v>981</v>
      </c>
      <c r="L26" s="26">
        <v>0</v>
      </c>
      <c r="M26" s="178">
        <v>0</v>
      </c>
      <c r="N26" s="160"/>
      <c r="O26" s="26">
        <v>0</v>
      </c>
      <c r="Q26" s="104" t="s">
        <v>420</v>
      </c>
      <c r="R26" s="142" t="s">
        <v>421</v>
      </c>
      <c r="S26" s="140"/>
      <c r="T26" s="4" t="s">
        <v>26</v>
      </c>
      <c r="U26" s="143">
        <v>0</v>
      </c>
      <c r="V26" s="140"/>
      <c r="W26" s="6">
        <v>52186.240000000005</v>
      </c>
      <c r="X26" s="6">
        <v>972.57999999999993</v>
      </c>
      <c r="Y26" s="6">
        <v>0</v>
      </c>
      <c r="Z26" s="6">
        <v>972.57999999999993</v>
      </c>
      <c r="AA26" s="6">
        <v>0</v>
      </c>
      <c r="AB26" s="6">
        <v>0</v>
      </c>
      <c r="AC26" s="143">
        <v>0</v>
      </c>
      <c r="AD26" s="140"/>
      <c r="AE26" s="6">
        <v>0</v>
      </c>
    </row>
    <row r="27" spans="1:31" x14ac:dyDescent="0.2">
      <c r="A27" s="24" t="s">
        <v>144</v>
      </c>
      <c r="B27" s="177" t="s">
        <v>145</v>
      </c>
      <c r="C27" s="160"/>
      <c r="D27" s="25" t="s">
        <v>26</v>
      </c>
      <c r="E27" s="178">
        <v>0</v>
      </c>
      <c r="F27" s="160"/>
      <c r="G27" s="26">
        <v>14451.37</v>
      </c>
      <c r="H27" s="26">
        <v>66</v>
      </c>
      <c r="I27" s="26">
        <v>0</v>
      </c>
      <c r="J27" s="26">
        <v>66</v>
      </c>
      <c r="K27" s="26">
        <v>0</v>
      </c>
      <c r="L27" s="26">
        <v>0</v>
      </c>
      <c r="M27" s="178">
        <v>0</v>
      </c>
      <c r="N27" s="160"/>
      <c r="O27" s="26">
        <v>0</v>
      </c>
      <c r="Q27" s="104" t="s">
        <v>146</v>
      </c>
      <c r="R27" s="142" t="s">
        <v>147</v>
      </c>
      <c r="S27" s="140"/>
      <c r="T27" s="4" t="s">
        <v>26</v>
      </c>
      <c r="U27" s="143">
        <v>0</v>
      </c>
      <c r="V27" s="140"/>
      <c r="W27" s="6">
        <v>11657.28</v>
      </c>
      <c r="X27" s="6">
        <v>1297.78</v>
      </c>
      <c r="Y27" s="6">
        <v>0</v>
      </c>
      <c r="Z27" s="6">
        <v>1297.78</v>
      </c>
      <c r="AA27" s="6">
        <v>0</v>
      </c>
      <c r="AB27" s="6">
        <v>0</v>
      </c>
      <c r="AC27" s="143">
        <v>0</v>
      </c>
      <c r="AD27" s="140"/>
      <c r="AE27" s="6">
        <v>0</v>
      </c>
    </row>
    <row r="28" spans="1:31" x14ac:dyDescent="0.2">
      <c r="A28" s="24" t="s">
        <v>146</v>
      </c>
      <c r="B28" s="177" t="s">
        <v>147</v>
      </c>
      <c r="C28" s="160"/>
      <c r="D28" s="25" t="s">
        <v>26</v>
      </c>
      <c r="E28" s="178">
        <v>0</v>
      </c>
      <c r="F28" s="160"/>
      <c r="G28" s="26">
        <v>9554.7999999999993</v>
      </c>
      <c r="H28" s="26">
        <v>953.06</v>
      </c>
      <c r="I28" s="26">
        <v>0</v>
      </c>
      <c r="J28" s="26">
        <v>953.06</v>
      </c>
      <c r="K28" s="26">
        <v>0</v>
      </c>
      <c r="L28" s="26">
        <v>0</v>
      </c>
      <c r="M28" s="178">
        <v>0</v>
      </c>
      <c r="N28" s="160"/>
      <c r="O28" s="26">
        <v>0</v>
      </c>
      <c r="Q28" s="104" t="s">
        <v>148</v>
      </c>
      <c r="R28" s="142" t="s">
        <v>149</v>
      </c>
      <c r="S28" s="140"/>
      <c r="T28" s="4" t="s">
        <v>26</v>
      </c>
      <c r="U28" s="143">
        <v>0</v>
      </c>
      <c r="V28" s="140"/>
      <c r="W28" s="6">
        <v>4328</v>
      </c>
      <c r="X28" s="6">
        <v>730.8</v>
      </c>
      <c r="Y28" s="6">
        <v>0</v>
      </c>
      <c r="Z28" s="6">
        <v>730.8</v>
      </c>
      <c r="AA28" s="6">
        <v>0</v>
      </c>
      <c r="AB28" s="6">
        <v>0</v>
      </c>
      <c r="AC28" s="143">
        <v>0</v>
      </c>
      <c r="AD28" s="140"/>
      <c r="AE28" s="6">
        <v>0</v>
      </c>
    </row>
    <row r="29" spans="1:31" x14ac:dyDescent="0.2">
      <c r="A29" s="24" t="s">
        <v>148</v>
      </c>
      <c r="B29" s="177" t="s">
        <v>149</v>
      </c>
      <c r="C29" s="160"/>
      <c r="D29" s="25" t="s">
        <v>26</v>
      </c>
      <c r="E29" s="178">
        <v>0</v>
      </c>
      <c r="F29" s="160"/>
      <c r="G29" s="26">
        <v>3776</v>
      </c>
      <c r="H29" s="26">
        <v>914.4</v>
      </c>
      <c r="I29" s="26">
        <v>0</v>
      </c>
      <c r="J29" s="26">
        <v>914.4</v>
      </c>
      <c r="K29" s="26">
        <v>0</v>
      </c>
      <c r="L29" s="26">
        <v>0</v>
      </c>
      <c r="M29" s="178">
        <v>0</v>
      </c>
      <c r="N29" s="160"/>
      <c r="O29" s="26">
        <v>0</v>
      </c>
      <c r="Q29" s="14"/>
      <c r="R29" s="14"/>
      <c r="S29" s="165" t="s">
        <v>71</v>
      </c>
      <c r="T29" s="140"/>
      <c r="U29" s="140"/>
      <c r="W29" s="7">
        <v>511803.98000000004</v>
      </c>
      <c r="X29" s="19">
        <v>44790.830000000009</v>
      </c>
      <c r="Y29" s="7">
        <v>0</v>
      </c>
      <c r="Z29" s="7">
        <v>40127.480000000018</v>
      </c>
      <c r="AA29" s="7">
        <v>4663.3499999999995</v>
      </c>
      <c r="AB29" s="7">
        <v>0</v>
      </c>
      <c r="AC29" s="166">
        <v>0</v>
      </c>
      <c r="AD29" s="140"/>
      <c r="AE29" s="7">
        <v>0</v>
      </c>
    </row>
    <row r="30" spans="1:31" x14ac:dyDescent="0.2">
      <c r="A30" s="24" t="s">
        <v>150</v>
      </c>
      <c r="B30" s="177" t="s">
        <v>151</v>
      </c>
      <c r="C30" s="160"/>
      <c r="D30" s="25" t="s">
        <v>26</v>
      </c>
      <c r="E30" s="178">
        <v>0</v>
      </c>
      <c r="F30" s="160"/>
      <c r="G30" s="26">
        <v>255.33</v>
      </c>
      <c r="H30" s="26">
        <v>306.39999999999998</v>
      </c>
      <c r="I30" s="26">
        <v>0</v>
      </c>
      <c r="J30" s="26">
        <v>306.39999999999998</v>
      </c>
      <c r="K30" s="26">
        <v>0</v>
      </c>
      <c r="L30" s="26">
        <v>0</v>
      </c>
      <c r="M30" s="178">
        <v>0</v>
      </c>
      <c r="N30" s="160"/>
      <c r="O30" s="26">
        <v>0</v>
      </c>
      <c r="Q30" s="14"/>
      <c r="R30" s="14"/>
      <c r="S30" s="14"/>
      <c r="T30" s="14"/>
      <c r="U30" s="14"/>
      <c r="V30" s="167"/>
      <c r="W30" s="140"/>
      <c r="X30" s="140"/>
      <c r="Y30" s="140"/>
      <c r="Z30" s="140"/>
      <c r="AA30" s="140"/>
    </row>
    <row r="31" spans="1:31" x14ac:dyDescent="0.2">
      <c r="A31" s="160"/>
      <c r="B31" s="160"/>
      <c r="C31" s="195" t="s">
        <v>71</v>
      </c>
      <c r="D31" s="160"/>
      <c r="E31" s="160"/>
      <c r="G31" s="27">
        <v>461596.78</v>
      </c>
      <c r="H31" s="31">
        <v>36958.549999999996</v>
      </c>
      <c r="I31" s="27">
        <v>0</v>
      </c>
      <c r="J31" s="27">
        <v>35052.259999999995</v>
      </c>
      <c r="K31" s="27">
        <v>1691.29</v>
      </c>
      <c r="L31" s="27">
        <v>0</v>
      </c>
      <c r="M31" s="196">
        <v>0</v>
      </c>
      <c r="N31" s="160"/>
      <c r="O31" s="27">
        <v>215</v>
      </c>
    </row>
    <row r="32" spans="1:31" ht="15" x14ac:dyDescent="0.25">
      <c r="A32" s="160"/>
      <c r="B32" s="160"/>
      <c r="C32" s="160"/>
      <c r="D32" s="160"/>
      <c r="E32" s="160"/>
      <c r="F32" s="101"/>
      <c r="G32" s="197" t="s">
        <v>393</v>
      </c>
      <c r="H32" s="198"/>
      <c r="I32" s="198"/>
      <c r="J32" s="161"/>
      <c r="K32" s="100"/>
    </row>
    <row r="34" spans="1:31" s="1" customFormat="1" ht="33" customHeight="1" x14ac:dyDescent="0.25">
      <c r="A34" s="136" t="s">
        <v>394</v>
      </c>
      <c r="B34" s="184"/>
      <c r="C34" s="184"/>
      <c r="D34" s="184"/>
      <c r="E34" s="184"/>
      <c r="F34" s="184"/>
      <c r="G34" s="184"/>
      <c r="H34" s="185"/>
      <c r="I34" s="179">
        <f>H31-17994.77</f>
        <v>18963.779999999995</v>
      </c>
      <c r="J34" s="180"/>
      <c r="K34" s="181" t="s">
        <v>375</v>
      </c>
      <c r="L34" s="182"/>
      <c r="M34" s="182"/>
      <c r="N34" s="182"/>
      <c r="O34" s="183"/>
      <c r="P34" s="79"/>
      <c r="Q34" s="136" t="s">
        <v>423</v>
      </c>
      <c r="R34" s="184"/>
      <c r="S34" s="184"/>
      <c r="T34" s="184"/>
      <c r="U34" s="184"/>
      <c r="V34" s="184"/>
      <c r="W34" s="184"/>
      <c r="X34" s="185"/>
      <c r="Y34" s="179">
        <f>X29-H31</f>
        <v>7832.2800000000134</v>
      </c>
      <c r="Z34" s="180"/>
      <c r="AA34" s="181" t="s">
        <v>375</v>
      </c>
      <c r="AB34" s="182"/>
      <c r="AC34" s="182"/>
      <c r="AD34" s="182"/>
      <c r="AE34" s="183"/>
    </row>
  </sheetData>
  <mergeCells count="176">
    <mergeCell ref="V30:AA30"/>
    <mergeCell ref="Q34:X34"/>
    <mergeCell ref="Y34:Z34"/>
    <mergeCell ref="AA34:AE34"/>
    <mergeCell ref="R26:S26"/>
    <mergeCell ref="U26:V26"/>
    <mergeCell ref="R27:S27"/>
    <mergeCell ref="U27:V27"/>
    <mergeCell ref="AC27:AD27"/>
    <mergeCell ref="R28:S28"/>
    <mergeCell ref="U28:V28"/>
    <mergeCell ref="AC28:AD28"/>
    <mergeCell ref="S29:U29"/>
    <mergeCell ref="AC29:AD29"/>
    <mergeCell ref="B25:C25"/>
    <mergeCell ref="E25:F25"/>
    <mergeCell ref="M25:N25"/>
    <mergeCell ref="A31:B31"/>
    <mergeCell ref="C31:E31"/>
    <mergeCell ref="M31:N31"/>
    <mergeCell ref="A32:E32"/>
    <mergeCell ref="E29:F29"/>
    <mergeCell ref="M29:N29"/>
    <mergeCell ref="B30:C30"/>
    <mergeCell ref="E30:F30"/>
    <mergeCell ref="M30:N30"/>
    <mergeCell ref="B27:C27"/>
    <mergeCell ref="E27:F27"/>
    <mergeCell ref="M27:N27"/>
    <mergeCell ref="B28:C28"/>
    <mergeCell ref="E28:F28"/>
    <mergeCell ref="M28:N28"/>
    <mergeCell ref="G32:J32"/>
    <mergeCell ref="B19:C19"/>
    <mergeCell ref="E19:F19"/>
    <mergeCell ref="M19:N19"/>
    <mergeCell ref="B20:C20"/>
    <mergeCell ref="E20:F20"/>
    <mergeCell ref="M20:N20"/>
    <mergeCell ref="B21:C21"/>
    <mergeCell ref="E21:F21"/>
    <mergeCell ref="M21:N21"/>
    <mergeCell ref="B16:C16"/>
    <mergeCell ref="E16:F16"/>
    <mergeCell ref="M16:N16"/>
    <mergeCell ref="B17:C17"/>
    <mergeCell ref="E17:F17"/>
    <mergeCell ref="M17:N17"/>
    <mergeCell ref="B18:C18"/>
    <mergeCell ref="E18:F18"/>
    <mergeCell ref="M18:N18"/>
    <mergeCell ref="B13:C13"/>
    <mergeCell ref="E13:F13"/>
    <mergeCell ref="M13:N13"/>
    <mergeCell ref="B14:C14"/>
    <mergeCell ref="E14:F14"/>
    <mergeCell ref="M14:N14"/>
    <mergeCell ref="B15:C15"/>
    <mergeCell ref="E15:F15"/>
    <mergeCell ref="M15:N15"/>
    <mergeCell ref="B10:C10"/>
    <mergeCell ref="E10:F10"/>
    <mergeCell ref="M10:N10"/>
    <mergeCell ref="B11:C11"/>
    <mergeCell ref="E11:F11"/>
    <mergeCell ref="M11:N11"/>
    <mergeCell ref="B12:C12"/>
    <mergeCell ref="E12:F12"/>
    <mergeCell ref="M12:N12"/>
    <mergeCell ref="A5:B5"/>
    <mergeCell ref="C5:F5"/>
    <mergeCell ref="A6:O6"/>
    <mergeCell ref="D7:F7"/>
    <mergeCell ref="M7:N7"/>
    <mergeCell ref="B8:C8"/>
    <mergeCell ref="E8:F8"/>
    <mergeCell ref="M8:N8"/>
    <mergeCell ref="B9:C9"/>
    <mergeCell ref="E9:F9"/>
    <mergeCell ref="M9:N9"/>
    <mergeCell ref="Q1:AE1"/>
    <mergeCell ref="D2:L2"/>
    <mergeCell ref="A3:B3"/>
    <mergeCell ref="C3:E3"/>
    <mergeCell ref="L3:M3"/>
    <mergeCell ref="N3:O3"/>
    <mergeCell ref="A4:B4"/>
    <mergeCell ref="C4:F4"/>
    <mergeCell ref="L4:M4"/>
    <mergeCell ref="N4:O4"/>
    <mergeCell ref="A1:O1"/>
    <mergeCell ref="AD3:AE3"/>
    <mergeCell ref="Q4:R4"/>
    <mergeCell ref="S4:V4"/>
    <mergeCell ref="AB4:AC4"/>
    <mergeCell ref="AD4:AE4"/>
    <mergeCell ref="T2:AB2"/>
    <mergeCell ref="Q3:R3"/>
    <mergeCell ref="S3:U3"/>
    <mergeCell ref="AB3:AC3"/>
    <mergeCell ref="R10:S10"/>
    <mergeCell ref="U10:V10"/>
    <mergeCell ref="R11:S11"/>
    <mergeCell ref="U11:V11"/>
    <mergeCell ref="R8:S8"/>
    <mergeCell ref="U8:V8"/>
    <mergeCell ref="R9:S9"/>
    <mergeCell ref="U9:V9"/>
    <mergeCell ref="Q5:R5"/>
    <mergeCell ref="S5:V5"/>
    <mergeCell ref="Q6:AE6"/>
    <mergeCell ref="T7:V7"/>
    <mergeCell ref="AC7:AD7"/>
    <mergeCell ref="AC9:AD9"/>
    <mergeCell ref="AC8:AD8"/>
    <mergeCell ref="AC11:AD11"/>
    <mergeCell ref="AC10:AD10"/>
    <mergeCell ref="U16:V16"/>
    <mergeCell ref="R17:S17"/>
    <mergeCell ref="U17:V17"/>
    <mergeCell ref="R14:S14"/>
    <mergeCell ref="U14:V14"/>
    <mergeCell ref="R15:S15"/>
    <mergeCell ref="U15:V15"/>
    <mergeCell ref="R12:S12"/>
    <mergeCell ref="U12:V12"/>
    <mergeCell ref="R13:S13"/>
    <mergeCell ref="U13:V13"/>
    <mergeCell ref="I34:J34"/>
    <mergeCell ref="K34:O34"/>
    <mergeCell ref="A34:H34"/>
    <mergeCell ref="AC20:AD20"/>
    <mergeCell ref="AC23:AD23"/>
    <mergeCell ref="AC22:AD22"/>
    <mergeCell ref="AC25:AD25"/>
    <mergeCell ref="AC24:AD24"/>
    <mergeCell ref="AC26:AD26"/>
    <mergeCell ref="B22:C22"/>
    <mergeCell ref="E22:F22"/>
    <mergeCell ref="M22:N22"/>
    <mergeCell ref="B26:C26"/>
    <mergeCell ref="E26:F26"/>
    <mergeCell ref="M26:N26"/>
    <mergeCell ref="B23:C23"/>
    <mergeCell ref="AC21:AD21"/>
    <mergeCell ref="R24:S24"/>
    <mergeCell ref="U24:V24"/>
    <mergeCell ref="R25:S25"/>
    <mergeCell ref="U25:V25"/>
    <mergeCell ref="R22:S22"/>
    <mergeCell ref="E23:F23"/>
    <mergeCell ref="M23:N23"/>
    <mergeCell ref="B24:C24"/>
    <mergeCell ref="E24:F24"/>
    <mergeCell ref="M24:N24"/>
    <mergeCell ref="B29:C29"/>
    <mergeCell ref="AC13:AD13"/>
    <mergeCell ref="AC12:AD12"/>
    <mergeCell ref="AC15:AD15"/>
    <mergeCell ref="AC14:AD14"/>
    <mergeCell ref="AC17:AD17"/>
    <mergeCell ref="AC16:AD16"/>
    <mergeCell ref="AC19:AD19"/>
    <mergeCell ref="AC18:AD18"/>
    <mergeCell ref="U22:V22"/>
    <mergeCell ref="R23:S23"/>
    <mergeCell ref="U23:V23"/>
    <mergeCell ref="R20:S20"/>
    <mergeCell ref="U20:V20"/>
    <mergeCell ref="R21:S21"/>
    <mergeCell ref="U21:V21"/>
    <mergeCell ref="R18:S18"/>
    <mergeCell ref="U18:V18"/>
    <mergeCell ref="R19:S19"/>
    <mergeCell ref="U19:V19"/>
    <mergeCell ref="R16:S16"/>
  </mergeCells>
  <pageMargins left="0.7" right="0.7" top="0.75" bottom="0.75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3891C-E325-42FB-9DB4-28B040038C5D}">
  <sheetPr>
    <pageSetUpPr fitToPage="1"/>
  </sheetPr>
  <dimension ref="A1:AC19"/>
  <sheetViews>
    <sheetView workbookViewId="0">
      <selection activeCell="X19" sqref="X19:AA19"/>
    </sheetView>
  </sheetViews>
  <sheetFormatPr defaultRowHeight="15" x14ac:dyDescent="0.25"/>
  <cols>
    <col min="2" max="2" width="4.42578125" customWidth="1"/>
    <col min="4" max="4" width="5.5703125" customWidth="1"/>
    <col min="5" max="5" width="7.28515625" customWidth="1"/>
    <col min="7" max="7" width="4.7109375" customWidth="1"/>
    <col min="8" max="8" width="7.140625" customWidth="1"/>
    <col min="9" max="9" width="30.5703125" customWidth="1"/>
    <col min="11" max="11" width="4.85546875" customWidth="1"/>
    <col min="12" max="12" width="5.28515625" customWidth="1"/>
    <col min="13" max="13" width="4.85546875" customWidth="1"/>
    <col min="15" max="15" width="5.85546875" style="1" customWidth="1"/>
    <col min="16" max="16" width="4.42578125" style="1" customWidth="1"/>
    <col min="17" max="17" width="6.140625" style="1" customWidth="1"/>
    <col min="18" max="18" width="5.140625" style="1" customWidth="1"/>
    <col min="19" max="19" width="5" style="1" customWidth="1"/>
    <col min="20" max="20" width="7.42578125" style="1" customWidth="1"/>
    <col min="21" max="21" width="3.140625" style="1" customWidth="1"/>
    <col min="22" max="22" width="4.7109375" style="1" customWidth="1"/>
    <col min="23" max="23" width="36.140625" style="1" customWidth="1"/>
    <col min="24" max="24" width="4.85546875" style="1" customWidth="1"/>
    <col min="25" max="25" width="4.42578125" style="1" customWidth="1"/>
    <col min="26" max="26" width="3.5703125" style="1" customWidth="1"/>
    <col min="27" max="27" width="6" style="1" customWidth="1"/>
    <col min="28" max="28" width="4.28515625" style="1" customWidth="1"/>
    <col min="29" max="29" width="6.42578125" style="1" customWidth="1"/>
  </cols>
  <sheetData>
    <row r="1" spans="1:29" s="14" customFormat="1" ht="15.75" x14ac:dyDescent="0.25">
      <c r="A1" s="202" t="s">
        <v>377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O1" s="202" t="s">
        <v>430</v>
      </c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10"/>
      <c r="AC1" s="10"/>
    </row>
    <row r="2" spans="1:29" s="14" customFormat="1" ht="12.75" x14ac:dyDescent="0.2">
      <c r="A2" s="8" t="s">
        <v>2</v>
      </c>
      <c r="B2" s="205" t="s">
        <v>152</v>
      </c>
      <c r="C2" s="160"/>
      <c r="O2" s="2" t="s">
        <v>2</v>
      </c>
      <c r="P2" s="150" t="s">
        <v>424</v>
      </c>
      <c r="Q2" s="140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14" customFormat="1" x14ac:dyDescent="0.2">
      <c r="A3" s="160"/>
      <c r="B3" s="160"/>
      <c r="C3" s="160"/>
      <c r="D3" s="160"/>
      <c r="E3" s="160"/>
      <c r="F3" s="206" t="s">
        <v>153</v>
      </c>
      <c r="G3" s="160"/>
      <c r="H3" s="160"/>
      <c r="I3" s="160"/>
      <c r="J3" s="160"/>
      <c r="K3" s="160"/>
      <c r="L3" s="160"/>
      <c r="O3" s="1"/>
      <c r="P3" s="1"/>
      <c r="Q3" s="1"/>
      <c r="R3" s="1"/>
      <c r="S3" s="1"/>
      <c r="T3" s="149" t="s">
        <v>153</v>
      </c>
      <c r="U3" s="140"/>
      <c r="V3" s="140"/>
      <c r="W3" s="140"/>
      <c r="X3" s="140"/>
      <c r="Y3" s="140"/>
      <c r="Z3" s="140"/>
      <c r="AA3" s="140"/>
      <c r="AB3" s="140"/>
      <c r="AC3" s="1"/>
    </row>
    <row r="4" spans="1:29" s="14" customFormat="1" ht="12.75" x14ac:dyDescent="0.2">
      <c r="A4" s="190" t="s">
        <v>154</v>
      </c>
      <c r="B4" s="160"/>
      <c r="D4" s="204">
        <v>45747</v>
      </c>
      <c r="E4" s="160"/>
      <c r="F4" s="160"/>
      <c r="J4" s="20" t="s">
        <v>155</v>
      </c>
      <c r="K4" s="21" t="s">
        <v>156</v>
      </c>
      <c r="O4" s="144" t="s">
        <v>154</v>
      </c>
      <c r="P4" s="140"/>
      <c r="Q4" s="1"/>
      <c r="R4" s="175">
        <v>46112</v>
      </c>
      <c r="S4" s="140"/>
      <c r="T4" s="140"/>
      <c r="U4" s="1"/>
      <c r="V4" s="1"/>
      <c r="W4" s="1"/>
      <c r="X4" s="1"/>
      <c r="Y4" s="1"/>
      <c r="Z4" s="1"/>
      <c r="AA4" s="1"/>
      <c r="AB4" s="144" t="s">
        <v>155</v>
      </c>
      <c r="AC4" s="140"/>
    </row>
    <row r="5" spans="1:29" s="14" customFormat="1" ht="12.75" x14ac:dyDescent="0.2">
      <c r="A5" s="190" t="s">
        <v>157</v>
      </c>
      <c r="B5" s="160"/>
      <c r="D5" s="191">
        <v>45747</v>
      </c>
      <c r="E5" s="189"/>
      <c r="F5" s="189"/>
      <c r="J5" s="20" t="s">
        <v>158</v>
      </c>
      <c r="K5" s="37">
        <v>1102</v>
      </c>
      <c r="O5" s="144" t="s">
        <v>157</v>
      </c>
      <c r="P5" s="140"/>
      <c r="Q5" s="1"/>
      <c r="R5" s="154">
        <v>46112</v>
      </c>
      <c r="S5" s="151"/>
      <c r="T5" s="151"/>
      <c r="U5" s="1"/>
      <c r="V5" s="1"/>
      <c r="W5" s="1"/>
      <c r="X5" s="1"/>
      <c r="Y5" s="1"/>
      <c r="Z5" s="1"/>
      <c r="AA5" s="1"/>
      <c r="AB5" s="144" t="s">
        <v>158</v>
      </c>
      <c r="AC5" s="140"/>
    </row>
    <row r="6" spans="1:29" s="14" customFormat="1" ht="12.75" x14ac:dyDescent="0.2">
      <c r="A6" s="190" t="s">
        <v>76</v>
      </c>
      <c r="B6" s="160"/>
      <c r="C6" s="160"/>
      <c r="D6" s="207">
        <v>1</v>
      </c>
      <c r="E6" s="160"/>
      <c r="F6" s="160"/>
      <c r="O6" s="144" t="s">
        <v>76</v>
      </c>
      <c r="P6" s="140"/>
      <c r="Q6" s="140"/>
      <c r="R6" s="174">
        <v>1</v>
      </c>
      <c r="S6" s="140"/>
      <c r="T6" s="140"/>
      <c r="U6" s="1"/>
      <c r="V6" s="1"/>
      <c r="W6" s="1"/>
      <c r="X6" s="1"/>
      <c r="Y6" s="1"/>
      <c r="Z6" s="1"/>
      <c r="AA6" s="1"/>
      <c r="AB6" s="1"/>
      <c r="AC6" s="1"/>
    </row>
    <row r="7" spans="1:29" s="14" customFormat="1" ht="12.75" x14ac:dyDescent="0.2">
      <c r="A7" s="190" t="s">
        <v>78</v>
      </c>
      <c r="B7" s="160"/>
      <c r="C7" s="160"/>
      <c r="D7" s="207">
        <v>99999999</v>
      </c>
      <c r="E7" s="160"/>
      <c r="F7" s="160"/>
      <c r="O7" s="144" t="s">
        <v>78</v>
      </c>
      <c r="P7" s="140"/>
      <c r="Q7" s="140"/>
      <c r="R7" s="174">
        <v>99999999</v>
      </c>
      <c r="S7" s="140"/>
      <c r="T7" s="140"/>
      <c r="U7" s="1"/>
      <c r="V7" s="1"/>
      <c r="W7" s="1"/>
      <c r="X7" s="1"/>
      <c r="Y7" s="1"/>
      <c r="Z7" s="1"/>
      <c r="AA7" s="1"/>
      <c r="AB7" s="1"/>
      <c r="AC7" s="1"/>
    </row>
    <row r="8" spans="1:29" s="14" customFormat="1" ht="12.75" x14ac:dyDescent="0.2">
      <c r="A8" s="20" t="s">
        <v>159</v>
      </c>
      <c r="B8" s="192" t="s">
        <v>156</v>
      </c>
      <c r="C8" s="160"/>
      <c r="D8" s="190" t="s">
        <v>160</v>
      </c>
      <c r="E8" s="160"/>
      <c r="F8" s="208" t="s">
        <v>161</v>
      </c>
      <c r="G8" s="189"/>
      <c r="H8" s="189"/>
      <c r="I8" s="189"/>
      <c r="K8" s="190" t="s">
        <v>162</v>
      </c>
      <c r="L8" s="160"/>
      <c r="M8" s="160"/>
      <c r="O8" s="76" t="s">
        <v>159</v>
      </c>
      <c r="P8" s="139" t="s">
        <v>156</v>
      </c>
      <c r="Q8" s="140"/>
      <c r="R8" s="144" t="s">
        <v>160</v>
      </c>
      <c r="S8" s="140"/>
      <c r="T8" s="201" t="s">
        <v>161</v>
      </c>
      <c r="U8" s="151"/>
      <c r="V8" s="151"/>
      <c r="W8" s="151"/>
      <c r="X8" s="151"/>
      <c r="Y8" s="151"/>
      <c r="Z8" s="1"/>
      <c r="AA8" s="144" t="s">
        <v>162</v>
      </c>
      <c r="AB8" s="140"/>
      <c r="AC8" s="140"/>
    </row>
    <row r="9" spans="1:29" s="14" customFormat="1" ht="12.75" x14ac:dyDescent="0.2">
      <c r="A9" s="33" t="s">
        <v>7</v>
      </c>
      <c r="B9" s="33" t="s">
        <v>81</v>
      </c>
      <c r="C9" s="33" t="s">
        <v>163</v>
      </c>
      <c r="E9" s="33" t="s">
        <v>164</v>
      </c>
      <c r="F9" s="33" t="s">
        <v>165</v>
      </c>
      <c r="H9" s="141" t="s">
        <v>166</v>
      </c>
      <c r="I9" s="160"/>
      <c r="K9" s="173" t="s">
        <v>169</v>
      </c>
      <c r="L9" s="173"/>
      <c r="M9" s="34" t="s">
        <v>170</v>
      </c>
      <c r="O9" s="33" t="s">
        <v>7</v>
      </c>
      <c r="P9" s="33" t="s">
        <v>81</v>
      </c>
      <c r="Q9" s="33" t="s">
        <v>163</v>
      </c>
      <c r="R9" s="1"/>
      <c r="S9" s="33" t="s">
        <v>164</v>
      </c>
      <c r="T9" s="33" t="s">
        <v>165</v>
      </c>
      <c r="U9" s="1"/>
      <c r="V9" s="141" t="s">
        <v>166</v>
      </c>
      <c r="W9" s="140"/>
      <c r="X9" s="34" t="s">
        <v>167</v>
      </c>
      <c r="Y9" s="173" t="s">
        <v>168</v>
      </c>
      <c r="Z9" s="140"/>
      <c r="AA9" s="173" t="s">
        <v>169</v>
      </c>
      <c r="AB9" s="140"/>
      <c r="AC9" s="34" t="s">
        <v>170</v>
      </c>
    </row>
    <row r="10" spans="1:29" s="14" customFormat="1" ht="12.75" x14ac:dyDescent="0.2">
      <c r="A10" s="32">
        <v>95002</v>
      </c>
      <c r="B10" s="21" t="s">
        <v>174</v>
      </c>
      <c r="C10" s="204">
        <v>45747</v>
      </c>
      <c r="D10" s="160"/>
      <c r="E10" s="21" t="s">
        <v>156</v>
      </c>
      <c r="F10" s="192" t="s">
        <v>175</v>
      </c>
      <c r="G10" s="160"/>
      <c r="H10" s="192" t="s">
        <v>176</v>
      </c>
      <c r="I10" s="160"/>
      <c r="J10" s="209">
        <v>3865.46</v>
      </c>
      <c r="K10" s="160"/>
      <c r="L10" s="209">
        <v>3865.46</v>
      </c>
      <c r="M10" s="209"/>
      <c r="O10" s="78">
        <v>99475</v>
      </c>
      <c r="P10" s="71" t="s">
        <v>174</v>
      </c>
      <c r="Q10" s="175">
        <v>46112</v>
      </c>
      <c r="R10" s="140"/>
      <c r="S10" s="71" t="s">
        <v>156</v>
      </c>
      <c r="T10" s="139" t="s">
        <v>425</v>
      </c>
      <c r="U10" s="140"/>
      <c r="V10" s="139" t="s">
        <v>426</v>
      </c>
      <c r="W10" s="140"/>
      <c r="X10" s="80">
        <v>0</v>
      </c>
      <c r="Y10" s="81" t="s">
        <v>177</v>
      </c>
      <c r="Z10" s="176">
        <v>789.03</v>
      </c>
      <c r="AA10" s="140"/>
      <c r="AB10" s="176">
        <v>789.03</v>
      </c>
      <c r="AC10" s="140"/>
    </row>
    <row r="11" spans="1:29" s="14" customFormat="1" ht="12.75" x14ac:dyDescent="0.2">
      <c r="A11" s="32">
        <v>95022</v>
      </c>
      <c r="B11" s="21" t="s">
        <v>174</v>
      </c>
      <c r="C11" s="204">
        <v>45747</v>
      </c>
      <c r="D11" s="160"/>
      <c r="E11" s="21" t="s">
        <v>156</v>
      </c>
      <c r="F11" s="192" t="s">
        <v>179</v>
      </c>
      <c r="G11" s="160"/>
      <c r="H11" s="192" t="s">
        <v>180</v>
      </c>
      <c r="I11" s="160"/>
      <c r="J11" s="209">
        <v>13031.52</v>
      </c>
      <c r="K11" s="160"/>
      <c r="L11" s="209">
        <v>13031.52</v>
      </c>
      <c r="M11" s="209"/>
      <c r="O11" s="78">
        <v>99479</v>
      </c>
      <c r="P11" s="71" t="s">
        <v>174</v>
      </c>
      <c r="Q11" s="175">
        <v>46112</v>
      </c>
      <c r="R11" s="140"/>
      <c r="S11" s="71" t="s">
        <v>156</v>
      </c>
      <c r="T11" s="139" t="s">
        <v>207</v>
      </c>
      <c r="U11" s="140"/>
      <c r="V11" s="139" t="s">
        <v>427</v>
      </c>
      <c r="W11" s="140"/>
      <c r="X11" s="80">
        <v>0</v>
      </c>
      <c r="Y11" s="81" t="s">
        <v>177</v>
      </c>
      <c r="Z11" s="176">
        <v>7940.8</v>
      </c>
      <c r="AA11" s="140"/>
      <c r="AB11" s="176">
        <v>7940.8</v>
      </c>
      <c r="AC11" s="140"/>
    </row>
    <row r="12" spans="1:29" s="14" customFormat="1" ht="12.75" x14ac:dyDescent="0.2">
      <c r="A12" s="32">
        <v>95033</v>
      </c>
      <c r="B12" s="21" t="s">
        <v>174</v>
      </c>
      <c r="C12" s="204">
        <v>45747</v>
      </c>
      <c r="D12" s="160"/>
      <c r="E12" s="21" t="s">
        <v>156</v>
      </c>
      <c r="F12" s="192" t="s">
        <v>181</v>
      </c>
      <c r="G12" s="160"/>
      <c r="H12" s="192" t="s">
        <v>182</v>
      </c>
      <c r="I12" s="160"/>
      <c r="J12" s="209">
        <v>1315</v>
      </c>
      <c r="K12" s="160"/>
      <c r="L12" s="209">
        <v>1315</v>
      </c>
      <c r="M12" s="209"/>
      <c r="O12" s="78">
        <v>99902</v>
      </c>
      <c r="P12" s="71" t="s">
        <v>174</v>
      </c>
      <c r="Q12" s="175">
        <v>46112</v>
      </c>
      <c r="R12" s="140"/>
      <c r="S12" s="71" t="s">
        <v>156</v>
      </c>
      <c r="T12" s="139" t="s">
        <v>181</v>
      </c>
      <c r="U12" s="140"/>
      <c r="V12" s="139" t="s">
        <v>428</v>
      </c>
      <c r="W12" s="140"/>
      <c r="X12" s="80">
        <v>0</v>
      </c>
      <c r="Y12" s="81" t="s">
        <v>177</v>
      </c>
      <c r="Z12" s="176">
        <v>3075</v>
      </c>
      <c r="AA12" s="140"/>
      <c r="AB12" s="176">
        <v>3075</v>
      </c>
      <c r="AC12" s="140"/>
    </row>
    <row r="13" spans="1:29" s="14" customFormat="1" ht="12.75" x14ac:dyDescent="0.2">
      <c r="A13" s="32">
        <v>95045</v>
      </c>
      <c r="B13" s="21" t="s">
        <v>174</v>
      </c>
      <c r="C13" s="204">
        <v>45747</v>
      </c>
      <c r="D13" s="160"/>
      <c r="E13" s="21" t="s">
        <v>156</v>
      </c>
      <c r="F13" s="192" t="s">
        <v>183</v>
      </c>
      <c r="G13" s="160"/>
      <c r="H13" s="192" t="s">
        <v>184</v>
      </c>
      <c r="I13" s="160"/>
      <c r="J13" s="209">
        <v>610.68000000000006</v>
      </c>
      <c r="K13" s="160"/>
      <c r="L13" s="209">
        <v>610.68000000000006</v>
      </c>
      <c r="M13" s="209"/>
      <c r="O13" s="78">
        <v>100074</v>
      </c>
      <c r="P13" s="71" t="s">
        <v>174</v>
      </c>
      <c r="Q13" s="175">
        <v>46112</v>
      </c>
      <c r="R13" s="140"/>
      <c r="S13" s="71" t="s">
        <v>156</v>
      </c>
      <c r="T13" s="139" t="s">
        <v>183</v>
      </c>
      <c r="U13" s="140"/>
      <c r="V13" s="139" t="s">
        <v>429</v>
      </c>
      <c r="W13" s="140"/>
      <c r="X13" s="80">
        <v>0</v>
      </c>
      <c r="Y13" s="81" t="s">
        <v>177</v>
      </c>
      <c r="Z13" s="176">
        <v>682.75</v>
      </c>
      <c r="AA13" s="140"/>
      <c r="AB13" s="176">
        <v>682.75</v>
      </c>
      <c r="AC13" s="140"/>
    </row>
    <row r="14" spans="1:29" s="14" customFormat="1" ht="12.75" x14ac:dyDescent="0.2">
      <c r="A14" s="32">
        <v>95118</v>
      </c>
      <c r="B14" s="21" t="s">
        <v>174</v>
      </c>
      <c r="C14" s="204">
        <v>45747</v>
      </c>
      <c r="D14" s="160"/>
      <c r="E14" s="21" t="s">
        <v>156</v>
      </c>
      <c r="F14" s="192" t="s">
        <v>185</v>
      </c>
      <c r="G14" s="160"/>
      <c r="H14" s="192" t="s">
        <v>186</v>
      </c>
      <c r="I14" s="160"/>
      <c r="J14" s="209">
        <v>39.9</v>
      </c>
      <c r="K14" s="160"/>
      <c r="L14" s="209">
        <v>39.9</v>
      </c>
      <c r="M14" s="209"/>
      <c r="O14" s="1"/>
      <c r="P14" s="1"/>
      <c r="Q14" s="1"/>
      <c r="R14" s="1"/>
      <c r="S14" s="1"/>
      <c r="T14" s="1"/>
      <c r="U14" s="1"/>
      <c r="V14" s="1"/>
      <c r="W14" s="1"/>
      <c r="X14" s="1"/>
      <c r="Y14" s="144" t="s">
        <v>71</v>
      </c>
      <c r="Z14" s="140"/>
      <c r="AA14" s="1"/>
      <c r="AB14" s="176">
        <v>12487.58</v>
      </c>
      <c r="AC14" s="140"/>
    </row>
    <row r="15" spans="1:29" s="14" customFormat="1" ht="12.75" x14ac:dyDescent="0.2">
      <c r="A15" s="160"/>
      <c r="B15" s="160"/>
      <c r="C15" s="160"/>
      <c r="D15" s="160"/>
      <c r="E15" s="160"/>
      <c r="F15" s="160"/>
      <c r="G15" s="160"/>
      <c r="H15" s="160"/>
      <c r="I15" s="160"/>
      <c r="L15" s="214">
        <v>18862.560000000001</v>
      </c>
      <c r="M15" s="215"/>
      <c r="O15" s="1"/>
      <c r="P15" s="1"/>
      <c r="Q15" s="1"/>
      <c r="R15" s="1"/>
      <c r="S15" s="1"/>
      <c r="T15" s="1"/>
      <c r="U15" s="1"/>
      <c r="V15" s="1"/>
      <c r="W15" s="1"/>
      <c r="X15" s="1"/>
      <c r="Y15" s="144" t="s">
        <v>376</v>
      </c>
      <c r="Z15" s="140"/>
      <c r="AA15" s="140"/>
      <c r="AB15" s="199">
        <v>12487.58</v>
      </c>
      <c r="AC15" s="200"/>
    </row>
    <row r="16" spans="1:29" s="14" customFormat="1" ht="12.75" x14ac:dyDescent="0.2">
      <c r="A16" s="160"/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209"/>
      <c r="M16" s="209"/>
      <c r="O16" s="1"/>
      <c r="P16" s="1"/>
      <c r="Q16" s="1"/>
      <c r="R16" s="1"/>
      <c r="S16" s="1"/>
      <c r="T16" s="1"/>
      <c r="U16" s="167" t="s">
        <v>371</v>
      </c>
      <c r="V16" s="140"/>
      <c r="W16" s="140"/>
      <c r="X16" s="140"/>
      <c r="Y16" s="140"/>
      <c r="Z16" s="140"/>
      <c r="AA16" s="1"/>
      <c r="AB16" s="1"/>
      <c r="AC16" s="1"/>
    </row>
    <row r="17" spans="1:29" s="14" customFormat="1" ht="12.75" x14ac:dyDescent="0.2">
      <c r="A17" s="160"/>
      <c r="B17" s="160"/>
      <c r="C17" s="160"/>
      <c r="D17" s="160"/>
      <c r="E17" s="160"/>
      <c r="F17" s="160"/>
      <c r="G17" s="213"/>
      <c r="H17" s="160"/>
      <c r="I17" s="160"/>
      <c r="J17" s="16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9" spans="1:29" s="1" customFormat="1" ht="96" customHeight="1" x14ac:dyDescent="0.25">
      <c r="A19" s="136" t="s">
        <v>373</v>
      </c>
      <c r="B19" s="184"/>
      <c r="C19" s="184"/>
      <c r="D19" s="184"/>
      <c r="E19" s="184"/>
      <c r="F19" s="184"/>
      <c r="G19" s="184"/>
      <c r="H19" s="185"/>
      <c r="I19" s="99">
        <f>L15-32976.33</f>
        <v>-14113.77</v>
      </c>
      <c r="J19" s="210" t="s">
        <v>378</v>
      </c>
      <c r="K19" s="211"/>
      <c r="L19" s="211"/>
      <c r="M19" s="212"/>
      <c r="N19" s="109"/>
      <c r="O19" s="136" t="s">
        <v>409</v>
      </c>
      <c r="P19" s="184"/>
      <c r="Q19" s="184"/>
      <c r="R19" s="184"/>
      <c r="S19" s="184"/>
      <c r="T19" s="184"/>
      <c r="U19" s="184"/>
      <c r="V19" s="185"/>
      <c r="W19" s="99">
        <f>AB15-L15</f>
        <v>-6374.9800000000014</v>
      </c>
      <c r="X19" s="210" t="s">
        <v>431</v>
      </c>
      <c r="Y19" s="211"/>
      <c r="Z19" s="211"/>
      <c r="AA19" s="212"/>
    </row>
  </sheetData>
  <mergeCells count="99">
    <mergeCell ref="L15:M15"/>
    <mergeCell ref="A15:I15"/>
    <mergeCell ref="A16:I16"/>
    <mergeCell ref="J16:K16"/>
    <mergeCell ref="L10:M10"/>
    <mergeCell ref="L11:M11"/>
    <mergeCell ref="L12:M12"/>
    <mergeCell ref="L13:M13"/>
    <mergeCell ref="L14:M14"/>
    <mergeCell ref="C10:D10"/>
    <mergeCell ref="F10:G10"/>
    <mergeCell ref="H10:I10"/>
    <mergeCell ref="J10:K10"/>
    <mergeCell ref="C13:D13"/>
    <mergeCell ref="F13:G13"/>
    <mergeCell ref="H13:I13"/>
    <mergeCell ref="J13:K13"/>
    <mergeCell ref="C12:D12"/>
    <mergeCell ref="F12:G12"/>
    <mergeCell ref="H12:I12"/>
    <mergeCell ref="J12:K12"/>
    <mergeCell ref="C11:D11"/>
    <mergeCell ref="F11:G11"/>
    <mergeCell ref="H11:I11"/>
    <mergeCell ref="J11:K11"/>
    <mergeCell ref="K8:M8"/>
    <mergeCell ref="H9:I9"/>
    <mergeCell ref="K9:L9"/>
    <mergeCell ref="A6:C6"/>
    <mergeCell ref="D6:F6"/>
    <mergeCell ref="A7:C7"/>
    <mergeCell ref="D7:F7"/>
    <mergeCell ref="B8:C8"/>
    <mergeCell ref="D8:E8"/>
    <mergeCell ref="F8:I8"/>
    <mergeCell ref="P2:Q2"/>
    <mergeCell ref="A1:M1"/>
    <mergeCell ref="A4:B4"/>
    <mergeCell ref="D4:F4"/>
    <mergeCell ref="A5:B5"/>
    <mergeCell ref="D5:F5"/>
    <mergeCell ref="B2:C2"/>
    <mergeCell ref="A3:E3"/>
    <mergeCell ref="F3:L3"/>
    <mergeCell ref="O5:P5"/>
    <mergeCell ref="O1:AA1"/>
    <mergeCell ref="R5:T5"/>
    <mergeCell ref="AB5:AC5"/>
    <mergeCell ref="T3:AB3"/>
    <mergeCell ref="O4:P4"/>
    <mergeCell ref="R4:T4"/>
    <mergeCell ref="AB4:AC4"/>
    <mergeCell ref="AA8:AC8"/>
    <mergeCell ref="V9:W9"/>
    <mergeCell ref="Y9:Z9"/>
    <mergeCell ref="AA9:AB9"/>
    <mergeCell ref="O6:Q6"/>
    <mergeCell ref="R6:T6"/>
    <mergeCell ref="O7:Q7"/>
    <mergeCell ref="R7:T7"/>
    <mergeCell ref="P8:Q8"/>
    <mergeCell ref="R8:S8"/>
    <mergeCell ref="T8:Y8"/>
    <mergeCell ref="AB12:AC12"/>
    <mergeCell ref="Q11:R11"/>
    <mergeCell ref="T11:U11"/>
    <mergeCell ref="V11:W11"/>
    <mergeCell ref="Z11:AA11"/>
    <mergeCell ref="AB11:AC11"/>
    <mergeCell ref="Q12:R12"/>
    <mergeCell ref="T12:U12"/>
    <mergeCell ref="V12:W12"/>
    <mergeCell ref="Z12:AA12"/>
    <mergeCell ref="Q10:R10"/>
    <mergeCell ref="T10:U10"/>
    <mergeCell ref="V10:W10"/>
    <mergeCell ref="Z10:AA10"/>
    <mergeCell ref="AB10:AC10"/>
    <mergeCell ref="U16:Z16"/>
    <mergeCell ref="A19:H19"/>
    <mergeCell ref="Y14:Z14"/>
    <mergeCell ref="AB14:AC14"/>
    <mergeCell ref="Y15:AA15"/>
    <mergeCell ref="AB15:AC15"/>
    <mergeCell ref="C14:D14"/>
    <mergeCell ref="F14:G14"/>
    <mergeCell ref="H14:I14"/>
    <mergeCell ref="J14:K14"/>
    <mergeCell ref="J19:M19"/>
    <mergeCell ref="O19:V19"/>
    <mergeCell ref="X19:AA19"/>
    <mergeCell ref="A17:F17"/>
    <mergeCell ref="G17:J17"/>
    <mergeCell ref="L16:M16"/>
    <mergeCell ref="Q13:R13"/>
    <mergeCell ref="T13:U13"/>
    <mergeCell ref="V13:W13"/>
    <mergeCell ref="Z13:AA13"/>
    <mergeCell ref="AB13:AC13"/>
  </mergeCells>
  <pageMargins left="0.7" right="0.7" top="0.75" bottom="0.75" header="0.3" footer="0.3"/>
  <pageSetup paperSize="9"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9B44-4910-48E3-A282-C5BFB29918BB}">
  <sheetPr>
    <pageSetUpPr fitToPage="1"/>
  </sheetPr>
  <dimension ref="A1:AN33"/>
  <sheetViews>
    <sheetView workbookViewId="0">
      <selection activeCell="AE33" sqref="AE33:AM33"/>
    </sheetView>
  </sheetViews>
  <sheetFormatPr defaultRowHeight="12.75" x14ac:dyDescent="0.2"/>
  <cols>
    <col min="1" max="1" width="5.85546875" style="14" customWidth="1"/>
    <col min="2" max="2" width="4.42578125" style="14" customWidth="1"/>
    <col min="3" max="3" width="8.42578125" style="14" customWidth="1"/>
    <col min="4" max="4" width="2.140625" style="14" customWidth="1"/>
    <col min="5" max="5" width="5" style="14" customWidth="1"/>
    <col min="6" max="6" width="7.42578125" style="14" customWidth="1"/>
    <col min="7" max="7" width="3.140625" style="14" customWidth="1"/>
    <col min="8" max="8" width="4.7109375" style="14" customWidth="1"/>
    <col min="9" max="9" width="33" style="14" customWidth="1"/>
    <col min="10" max="10" width="4.85546875" style="14" customWidth="1"/>
    <col min="11" max="11" width="4.42578125" style="14" customWidth="1"/>
    <col min="12" max="12" width="3.5703125" style="14" customWidth="1"/>
    <col min="13" max="13" width="6" style="14" customWidth="1"/>
    <col min="14" max="14" width="4.28515625" style="14" customWidth="1"/>
    <col min="15" max="15" width="4.5703125" style="14" customWidth="1"/>
    <col min="16" max="16" width="3.140625" style="14" customWidth="1"/>
    <col min="17" max="17" width="8.140625" style="14" customWidth="1"/>
    <col min="18" max="18" width="4.42578125" style="14" customWidth="1"/>
    <col min="19" max="19" width="2.28515625" style="14" customWidth="1"/>
    <col min="20" max="20" width="9.140625" style="14"/>
    <col min="21" max="21" width="6" style="1" customWidth="1"/>
    <col min="22" max="22" width="4.5703125" style="1" customWidth="1"/>
    <col min="23" max="23" width="12" style="1" customWidth="1"/>
    <col min="24" max="24" width="2.140625" style="1" customWidth="1"/>
    <col min="25" max="25" width="5" style="1" customWidth="1"/>
    <col min="26" max="26" width="7.42578125" style="1" customWidth="1"/>
    <col min="27" max="27" width="3.140625" style="1" customWidth="1"/>
    <col min="28" max="28" width="4.7109375" style="1" customWidth="1"/>
    <col min="29" max="29" width="32.28515625" style="1" customWidth="1"/>
    <col min="30" max="30" width="4.85546875" style="1" customWidth="1"/>
    <col min="31" max="31" width="4.42578125" style="1" customWidth="1"/>
    <col min="32" max="32" width="3.5703125" style="1" customWidth="1"/>
    <col min="33" max="33" width="6" style="1" customWidth="1"/>
    <col min="34" max="34" width="4.28515625" style="1" customWidth="1"/>
    <col min="35" max="35" width="4.5703125" style="1" customWidth="1"/>
    <col min="36" max="36" width="3.140625" style="1" customWidth="1"/>
    <col min="37" max="37" width="6" style="1" customWidth="1"/>
    <col min="38" max="38" width="4.42578125" style="1" customWidth="1"/>
    <col min="39" max="39" width="2.28515625" style="1" customWidth="1"/>
    <col min="40" max="16384" width="9.140625" style="14"/>
  </cols>
  <sheetData>
    <row r="1" spans="1:40" ht="15.75" x14ac:dyDescent="0.25">
      <c r="A1" s="156" t="s">
        <v>379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U1" s="156" t="s">
        <v>444</v>
      </c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</row>
    <row r="2" spans="1:40" x14ac:dyDescent="0.2">
      <c r="A2" s="8" t="s">
        <v>2</v>
      </c>
      <c r="B2" s="205" t="s">
        <v>187</v>
      </c>
      <c r="C2" s="160"/>
      <c r="U2" s="2" t="s">
        <v>2</v>
      </c>
      <c r="V2" s="150" t="s">
        <v>432</v>
      </c>
      <c r="W2" s="140"/>
    </row>
    <row r="3" spans="1:40" ht="15" x14ac:dyDescent="0.2">
      <c r="A3" s="189"/>
      <c r="B3" s="189"/>
      <c r="C3" s="189"/>
      <c r="D3" s="189"/>
      <c r="E3" s="189"/>
      <c r="F3" s="188" t="s">
        <v>153</v>
      </c>
      <c r="G3" s="189"/>
      <c r="H3" s="189"/>
      <c r="I3" s="189"/>
      <c r="J3" s="189"/>
      <c r="K3" s="189"/>
      <c r="L3" s="189"/>
      <c r="M3" s="189"/>
      <c r="N3" s="189"/>
      <c r="O3" s="30"/>
      <c r="P3" s="30"/>
      <c r="Q3" s="30"/>
      <c r="R3" s="30"/>
      <c r="S3" s="30"/>
      <c r="U3" s="75"/>
      <c r="V3" s="75"/>
      <c r="W3" s="75"/>
      <c r="X3" s="75"/>
      <c r="Y3" s="75"/>
      <c r="Z3" s="152" t="s">
        <v>433</v>
      </c>
      <c r="AA3" s="151"/>
      <c r="AB3" s="151"/>
      <c r="AC3" s="151"/>
      <c r="AD3" s="151"/>
      <c r="AE3" s="151"/>
      <c r="AF3" s="151"/>
      <c r="AG3" s="151"/>
      <c r="AH3" s="151"/>
      <c r="AI3" s="75"/>
      <c r="AJ3" s="75"/>
      <c r="AK3" s="75"/>
      <c r="AL3" s="75"/>
      <c r="AM3" s="75"/>
    </row>
    <row r="4" spans="1:40" x14ac:dyDescent="0.2">
      <c r="A4" s="190" t="s">
        <v>154</v>
      </c>
      <c r="B4" s="160"/>
      <c r="D4" s="191">
        <v>45383</v>
      </c>
      <c r="E4" s="189"/>
      <c r="F4" s="189"/>
      <c r="N4" s="190" t="s">
        <v>155</v>
      </c>
      <c r="O4" s="160"/>
      <c r="P4" s="160"/>
      <c r="Q4" s="192" t="s">
        <v>188</v>
      </c>
      <c r="R4" s="160"/>
      <c r="S4" s="160"/>
      <c r="U4" s="144" t="s">
        <v>154</v>
      </c>
      <c r="V4" s="140"/>
      <c r="X4" s="154">
        <v>45748</v>
      </c>
      <c r="Y4" s="151"/>
      <c r="Z4" s="151"/>
      <c r="AH4" s="144" t="s">
        <v>155</v>
      </c>
      <c r="AI4" s="140"/>
      <c r="AJ4" s="140"/>
      <c r="AK4" s="139" t="s">
        <v>188</v>
      </c>
      <c r="AL4" s="140"/>
      <c r="AM4" s="140"/>
    </row>
    <row r="5" spans="1:40" x14ac:dyDescent="0.2">
      <c r="A5" s="190" t="s">
        <v>157</v>
      </c>
      <c r="B5" s="160"/>
      <c r="D5" s="191">
        <v>45747</v>
      </c>
      <c r="E5" s="189"/>
      <c r="F5" s="189"/>
      <c r="N5" s="190" t="s">
        <v>158</v>
      </c>
      <c r="O5" s="160"/>
      <c r="Q5" s="192" t="s">
        <v>188</v>
      </c>
      <c r="R5" s="160"/>
      <c r="S5" s="160"/>
      <c r="U5" s="144" t="s">
        <v>157</v>
      </c>
      <c r="V5" s="140"/>
      <c r="X5" s="154">
        <v>46112</v>
      </c>
      <c r="Y5" s="151"/>
      <c r="Z5" s="151"/>
      <c r="AH5" s="144" t="s">
        <v>158</v>
      </c>
      <c r="AI5" s="140"/>
      <c r="AK5" s="139" t="s">
        <v>188</v>
      </c>
      <c r="AL5" s="140"/>
      <c r="AM5" s="140"/>
      <c r="AN5" s="115"/>
    </row>
    <row r="6" spans="1:40" x14ac:dyDescent="0.2">
      <c r="A6" s="190" t="s">
        <v>76</v>
      </c>
      <c r="B6" s="160"/>
      <c r="C6" s="160"/>
      <c r="D6" s="207">
        <v>1</v>
      </c>
      <c r="E6" s="160"/>
      <c r="F6" s="160"/>
      <c r="U6" s="144" t="s">
        <v>76</v>
      </c>
      <c r="V6" s="140"/>
      <c r="W6" s="140"/>
      <c r="X6" s="174">
        <v>1</v>
      </c>
      <c r="Y6" s="140"/>
      <c r="Z6" s="140"/>
    </row>
    <row r="7" spans="1:40" x14ac:dyDescent="0.2">
      <c r="A7" s="190" t="s">
        <v>78</v>
      </c>
      <c r="B7" s="160"/>
      <c r="C7" s="160"/>
      <c r="D7" s="207">
        <v>99999999</v>
      </c>
      <c r="E7" s="160"/>
      <c r="F7" s="160"/>
      <c r="U7" s="144" t="s">
        <v>78</v>
      </c>
      <c r="V7" s="140"/>
      <c r="W7" s="140"/>
      <c r="X7" s="174">
        <v>99999999</v>
      </c>
      <c r="Y7" s="140"/>
      <c r="Z7" s="140"/>
    </row>
    <row r="8" spans="1:40" x14ac:dyDescent="0.2">
      <c r="A8" s="20" t="s">
        <v>159</v>
      </c>
      <c r="B8" s="192" t="s">
        <v>188</v>
      </c>
      <c r="C8" s="160"/>
      <c r="D8" s="190" t="s">
        <v>160</v>
      </c>
      <c r="E8" s="160"/>
      <c r="F8" s="208" t="s">
        <v>189</v>
      </c>
      <c r="G8" s="189"/>
      <c r="H8" s="189"/>
      <c r="I8" s="189"/>
      <c r="J8" s="189"/>
      <c r="K8" s="189"/>
      <c r="M8" s="190" t="s">
        <v>162</v>
      </c>
      <c r="N8" s="160"/>
      <c r="O8" s="160"/>
      <c r="P8" s="209">
        <v>-375</v>
      </c>
      <c r="Q8" s="160"/>
      <c r="R8" s="160"/>
      <c r="S8" s="160"/>
      <c r="U8" s="76" t="s">
        <v>159</v>
      </c>
      <c r="V8" s="139" t="s">
        <v>188</v>
      </c>
      <c r="W8" s="140"/>
      <c r="X8" s="144" t="s">
        <v>160</v>
      </c>
      <c r="Y8" s="140"/>
      <c r="Z8" s="201" t="s">
        <v>189</v>
      </c>
      <c r="AA8" s="151"/>
      <c r="AB8" s="151"/>
      <c r="AC8" s="151"/>
      <c r="AD8" s="151"/>
      <c r="AE8" s="151"/>
      <c r="AG8" s="144" t="s">
        <v>162</v>
      </c>
      <c r="AH8" s="140"/>
      <c r="AI8" s="140"/>
      <c r="AJ8" s="176">
        <v>-375</v>
      </c>
      <c r="AK8" s="140"/>
      <c r="AL8" s="140"/>
      <c r="AM8" s="140"/>
    </row>
    <row r="9" spans="1:40" x14ac:dyDescent="0.2">
      <c r="A9" s="33" t="s">
        <v>7</v>
      </c>
      <c r="B9" s="33" t="s">
        <v>81</v>
      </c>
      <c r="C9" s="33" t="s">
        <v>163</v>
      </c>
      <c r="E9" s="33" t="s">
        <v>164</v>
      </c>
      <c r="F9" s="33" t="s">
        <v>165</v>
      </c>
      <c r="H9" s="141" t="s">
        <v>166</v>
      </c>
      <c r="I9" s="160"/>
      <c r="J9" s="34" t="s">
        <v>167</v>
      </c>
      <c r="K9" s="173" t="s">
        <v>168</v>
      </c>
      <c r="L9" s="160"/>
      <c r="M9" s="173" t="s">
        <v>169</v>
      </c>
      <c r="N9" s="160"/>
      <c r="O9" s="173" t="s">
        <v>170</v>
      </c>
      <c r="P9" s="160"/>
      <c r="Q9" s="34" t="s">
        <v>171</v>
      </c>
      <c r="R9" s="33" t="s">
        <v>172</v>
      </c>
      <c r="S9" s="33" t="s">
        <v>173</v>
      </c>
      <c r="U9" s="33" t="s">
        <v>7</v>
      </c>
      <c r="V9" s="33" t="s">
        <v>81</v>
      </c>
      <c r="W9" s="33" t="s">
        <v>163</v>
      </c>
      <c r="Y9" s="33" t="s">
        <v>164</v>
      </c>
      <c r="Z9" s="33" t="s">
        <v>165</v>
      </c>
      <c r="AB9" s="141" t="s">
        <v>166</v>
      </c>
      <c r="AC9" s="140"/>
      <c r="AD9" s="34" t="s">
        <v>167</v>
      </c>
      <c r="AE9" s="173" t="s">
        <v>168</v>
      </c>
      <c r="AF9" s="140"/>
      <c r="AG9" s="173" t="s">
        <v>169</v>
      </c>
      <c r="AH9" s="140"/>
      <c r="AI9" s="173" t="s">
        <v>170</v>
      </c>
      <c r="AJ9" s="140"/>
      <c r="AK9" s="34" t="s">
        <v>171</v>
      </c>
      <c r="AL9" s="33" t="s">
        <v>172</v>
      </c>
      <c r="AM9" s="33" t="s">
        <v>173</v>
      </c>
    </row>
    <row r="10" spans="1:40" x14ac:dyDescent="0.2">
      <c r="A10" s="32">
        <v>92808</v>
      </c>
      <c r="B10" s="21" t="s">
        <v>190</v>
      </c>
      <c r="C10" s="204">
        <v>45602</v>
      </c>
      <c r="D10" s="160"/>
      <c r="E10" s="21" t="s">
        <v>188</v>
      </c>
      <c r="F10" s="192" t="s">
        <v>191</v>
      </c>
      <c r="G10" s="160"/>
      <c r="H10" s="192" t="s">
        <v>192</v>
      </c>
      <c r="I10" s="160"/>
      <c r="J10" s="35">
        <v>0</v>
      </c>
      <c r="K10" s="36" t="s">
        <v>177</v>
      </c>
      <c r="L10" s="209">
        <v>375</v>
      </c>
      <c r="M10" s="160"/>
      <c r="N10" s="160"/>
      <c r="O10" s="160"/>
      <c r="P10" s="209">
        <v>375</v>
      </c>
      <c r="Q10" s="160"/>
      <c r="R10" s="21" t="s">
        <v>178</v>
      </c>
      <c r="S10" s="21" t="s">
        <v>178</v>
      </c>
      <c r="U10" s="110">
        <v>90626</v>
      </c>
      <c r="V10" s="111" t="s">
        <v>190</v>
      </c>
      <c r="W10" s="221">
        <v>45748</v>
      </c>
      <c r="X10" s="220"/>
      <c r="Y10" s="112"/>
      <c r="Z10" s="112"/>
      <c r="AA10" s="112"/>
      <c r="AB10" s="222" t="s">
        <v>434</v>
      </c>
      <c r="AC10" s="220"/>
      <c r="AD10" s="112"/>
      <c r="AE10" s="112"/>
      <c r="AF10" s="219">
        <v>59588.160000000003</v>
      </c>
      <c r="AG10" s="220"/>
      <c r="AH10" s="220"/>
      <c r="AI10" s="220"/>
      <c r="AJ10" s="219">
        <v>59588.160000000003</v>
      </c>
      <c r="AK10" s="220"/>
      <c r="AL10" s="220"/>
      <c r="AM10" s="112"/>
      <c r="AN10" s="227" t="s">
        <v>445</v>
      </c>
    </row>
    <row r="11" spans="1:40" x14ac:dyDescent="0.2">
      <c r="A11" s="32">
        <v>94619</v>
      </c>
      <c r="B11" s="21" t="s">
        <v>190</v>
      </c>
      <c r="C11" s="204">
        <v>45747</v>
      </c>
      <c r="D11" s="160"/>
      <c r="E11" s="21" t="s">
        <v>188</v>
      </c>
      <c r="F11" s="192" t="s">
        <v>193</v>
      </c>
      <c r="G11" s="160"/>
      <c r="H11" s="192" t="s">
        <v>194</v>
      </c>
      <c r="I11" s="160"/>
      <c r="J11" s="35">
        <v>0</v>
      </c>
      <c r="K11" s="36" t="s">
        <v>177</v>
      </c>
      <c r="L11" s="209">
        <v>6963.8600000000006</v>
      </c>
      <c r="M11" s="160"/>
      <c r="N11" s="160"/>
      <c r="O11" s="160"/>
      <c r="P11" s="209">
        <v>6963.8600000000006</v>
      </c>
      <c r="Q11" s="160"/>
      <c r="R11" s="21" t="s">
        <v>178</v>
      </c>
      <c r="S11" s="21" t="s">
        <v>178</v>
      </c>
      <c r="U11" s="110">
        <v>94621</v>
      </c>
      <c r="V11" s="111" t="s">
        <v>174</v>
      </c>
      <c r="W11" s="221">
        <v>45748</v>
      </c>
      <c r="X11" s="220"/>
      <c r="Y11" s="111" t="s">
        <v>188</v>
      </c>
      <c r="Z11" s="222" t="s">
        <v>193</v>
      </c>
      <c r="AA11" s="220"/>
      <c r="AB11" s="222" t="s">
        <v>194</v>
      </c>
      <c r="AC11" s="220"/>
      <c r="AD11" s="113">
        <v>0</v>
      </c>
      <c r="AE11" s="114" t="s">
        <v>177</v>
      </c>
      <c r="AF11" s="219">
        <v>6963.8600000000006</v>
      </c>
      <c r="AG11" s="220"/>
      <c r="AH11" s="219">
        <v>6963.8600000000006</v>
      </c>
      <c r="AI11" s="220"/>
      <c r="AJ11" s="220"/>
      <c r="AK11" s="220"/>
      <c r="AL11" s="111" t="s">
        <v>178</v>
      </c>
      <c r="AM11" s="111" t="s">
        <v>178</v>
      </c>
      <c r="AN11" s="228"/>
    </row>
    <row r="12" spans="1:40" x14ac:dyDescent="0.2">
      <c r="A12" s="32">
        <v>94623</v>
      </c>
      <c r="B12" s="21" t="s">
        <v>190</v>
      </c>
      <c r="C12" s="204">
        <v>45747</v>
      </c>
      <c r="D12" s="160"/>
      <c r="E12" s="21" t="s">
        <v>188</v>
      </c>
      <c r="F12" s="192" t="s">
        <v>195</v>
      </c>
      <c r="G12" s="160"/>
      <c r="H12" s="192" t="s">
        <v>196</v>
      </c>
      <c r="I12" s="160"/>
      <c r="J12" s="35">
        <v>0</v>
      </c>
      <c r="K12" s="36" t="s">
        <v>177</v>
      </c>
      <c r="L12" s="209">
        <v>2100</v>
      </c>
      <c r="M12" s="160"/>
      <c r="N12" s="160"/>
      <c r="O12" s="160"/>
      <c r="P12" s="209">
        <v>2100</v>
      </c>
      <c r="Q12" s="160"/>
      <c r="R12" s="21" t="s">
        <v>178</v>
      </c>
      <c r="S12" s="21" t="s">
        <v>178</v>
      </c>
      <c r="U12" s="110">
        <v>94625</v>
      </c>
      <c r="V12" s="111" t="s">
        <v>174</v>
      </c>
      <c r="W12" s="221">
        <v>45748</v>
      </c>
      <c r="X12" s="220"/>
      <c r="Y12" s="111" t="s">
        <v>188</v>
      </c>
      <c r="Z12" s="222" t="s">
        <v>195</v>
      </c>
      <c r="AA12" s="220"/>
      <c r="AB12" s="222" t="s">
        <v>196</v>
      </c>
      <c r="AC12" s="220"/>
      <c r="AD12" s="113">
        <v>0</v>
      </c>
      <c r="AE12" s="114" t="s">
        <v>177</v>
      </c>
      <c r="AF12" s="219">
        <v>2100</v>
      </c>
      <c r="AG12" s="220"/>
      <c r="AH12" s="219">
        <v>2100</v>
      </c>
      <c r="AI12" s="220"/>
      <c r="AJ12" s="220"/>
      <c r="AK12" s="220"/>
      <c r="AL12" s="111" t="s">
        <v>178</v>
      </c>
      <c r="AM12" s="111" t="s">
        <v>178</v>
      </c>
      <c r="AN12" s="228"/>
    </row>
    <row r="13" spans="1:40" x14ac:dyDescent="0.2">
      <c r="A13" s="32">
        <v>94672</v>
      </c>
      <c r="B13" s="21" t="s">
        <v>190</v>
      </c>
      <c r="C13" s="204">
        <v>45747</v>
      </c>
      <c r="D13" s="160"/>
      <c r="E13" s="21" t="s">
        <v>188</v>
      </c>
      <c r="F13" s="192" t="s">
        <v>197</v>
      </c>
      <c r="G13" s="160"/>
      <c r="H13" s="192" t="s">
        <v>198</v>
      </c>
      <c r="I13" s="160"/>
      <c r="J13" s="35">
        <v>0</v>
      </c>
      <c r="K13" s="36" t="s">
        <v>177</v>
      </c>
      <c r="L13" s="209">
        <v>267.09000000000003</v>
      </c>
      <c r="M13" s="160"/>
      <c r="N13" s="160"/>
      <c r="O13" s="160"/>
      <c r="P13" s="209">
        <v>267.09000000000003</v>
      </c>
      <c r="Q13" s="160"/>
      <c r="R13" s="21" t="s">
        <v>178</v>
      </c>
      <c r="S13" s="21" t="s">
        <v>178</v>
      </c>
      <c r="U13" s="110">
        <v>94677</v>
      </c>
      <c r="V13" s="111" t="s">
        <v>174</v>
      </c>
      <c r="W13" s="221">
        <v>45748</v>
      </c>
      <c r="X13" s="220"/>
      <c r="Y13" s="111" t="s">
        <v>188</v>
      </c>
      <c r="Z13" s="222" t="s">
        <v>197</v>
      </c>
      <c r="AA13" s="220"/>
      <c r="AB13" s="222" t="s">
        <v>198</v>
      </c>
      <c r="AC13" s="220"/>
      <c r="AD13" s="113">
        <v>0</v>
      </c>
      <c r="AE13" s="114" t="s">
        <v>177</v>
      </c>
      <c r="AF13" s="219">
        <v>267.09000000000003</v>
      </c>
      <c r="AG13" s="220"/>
      <c r="AH13" s="219">
        <v>267.09000000000003</v>
      </c>
      <c r="AI13" s="220"/>
      <c r="AJ13" s="220"/>
      <c r="AK13" s="220"/>
      <c r="AL13" s="111" t="s">
        <v>178</v>
      </c>
      <c r="AM13" s="111" t="s">
        <v>178</v>
      </c>
      <c r="AN13" s="228"/>
    </row>
    <row r="14" spans="1:40" x14ac:dyDescent="0.2">
      <c r="A14" s="32">
        <v>94773</v>
      </c>
      <c r="B14" s="21" t="s">
        <v>190</v>
      </c>
      <c r="C14" s="204">
        <v>45747</v>
      </c>
      <c r="D14" s="160"/>
      <c r="E14" s="21" t="s">
        <v>188</v>
      </c>
      <c r="F14" s="192" t="s">
        <v>199</v>
      </c>
      <c r="G14" s="160"/>
      <c r="H14" s="192" t="s">
        <v>200</v>
      </c>
      <c r="I14" s="160"/>
      <c r="J14" s="35">
        <v>0</v>
      </c>
      <c r="K14" s="36" t="s">
        <v>177</v>
      </c>
      <c r="L14" s="209">
        <v>35308.340000000004</v>
      </c>
      <c r="M14" s="160"/>
      <c r="N14" s="160"/>
      <c r="O14" s="160"/>
      <c r="P14" s="209">
        <v>35308.340000000004</v>
      </c>
      <c r="Q14" s="160"/>
      <c r="R14" s="21" t="s">
        <v>178</v>
      </c>
      <c r="S14" s="21" t="s">
        <v>178</v>
      </c>
      <c r="U14" s="110">
        <v>94796</v>
      </c>
      <c r="V14" s="111" t="s">
        <v>174</v>
      </c>
      <c r="W14" s="221">
        <v>45748</v>
      </c>
      <c r="X14" s="220"/>
      <c r="Y14" s="111" t="s">
        <v>188</v>
      </c>
      <c r="Z14" s="222" t="s">
        <v>199</v>
      </c>
      <c r="AA14" s="220"/>
      <c r="AB14" s="222" t="s">
        <v>200</v>
      </c>
      <c r="AC14" s="220"/>
      <c r="AD14" s="113">
        <v>0</v>
      </c>
      <c r="AE14" s="114" t="s">
        <v>177</v>
      </c>
      <c r="AF14" s="219">
        <v>35308.340000000004</v>
      </c>
      <c r="AG14" s="220"/>
      <c r="AH14" s="219">
        <v>35308.340000000004</v>
      </c>
      <c r="AI14" s="220"/>
      <c r="AJ14" s="220"/>
      <c r="AK14" s="220"/>
      <c r="AL14" s="111" t="s">
        <v>178</v>
      </c>
      <c r="AM14" s="111" t="s">
        <v>178</v>
      </c>
      <c r="AN14" s="228"/>
    </row>
    <row r="15" spans="1:40" x14ac:dyDescent="0.2">
      <c r="A15" s="32">
        <v>94884</v>
      </c>
      <c r="B15" s="21" t="s">
        <v>190</v>
      </c>
      <c r="C15" s="204">
        <v>45747</v>
      </c>
      <c r="D15" s="160"/>
      <c r="E15" s="21" t="s">
        <v>188</v>
      </c>
      <c r="F15" s="192" t="s">
        <v>201</v>
      </c>
      <c r="G15" s="160"/>
      <c r="H15" s="192" t="s">
        <v>202</v>
      </c>
      <c r="I15" s="160"/>
      <c r="J15" s="35">
        <v>0</v>
      </c>
      <c r="K15" s="36" t="s">
        <v>177</v>
      </c>
      <c r="L15" s="209">
        <v>5992.9800000000005</v>
      </c>
      <c r="M15" s="160"/>
      <c r="N15" s="160"/>
      <c r="O15" s="160"/>
      <c r="P15" s="209">
        <v>5992.9800000000005</v>
      </c>
      <c r="Q15" s="160"/>
      <c r="R15" s="21" t="s">
        <v>178</v>
      </c>
      <c r="S15" s="21" t="s">
        <v>178</v>
      </c>
      <c r="U15" s="110">
        <v>94888</v>
      </c>
      <c r="V15" s="111" t="s">
        <v>174</v>
      </c>
      <c r="W15" s="221">
        <v>45748</v>
      </c>
      <c r="X15" s="220"/>
      <c r="Y15" s="111" t="s">
        <v>188</v>
      </c>
      <c r="Z15" s="222" t="s">
        <v>201</v>
      </c>
      <c r="AA15" s="220"/>
      <c r="AB15" s="222" t="s">
        <v>435</v>
      </c>
      <c r="AC15" s="220"/>
      <c r="AD15" s="113">
        <v>0</v>
      </c>
      <c r="AE15" s="114" t="s">
        <v>177</v>
      </c>
      <c r="AF15" s="219">
        <v>5992.9800000000005</v>
      </c>
      <c r="AG15" s="220"/>
      <c r="AH15" s="219">
        <v>5992.9800000000005</v>
      </c>
      <c r="AI15" s="220"/>
      <c r="AJ15" s="220"/>
      <c r="AK15" s="220"/>
      <c r="AL15" s="111" t="s">
        <v>178</v>
      </c>
      <c r="AM15" s="111" t="s">
        <v>178</v>
      </c>
      <c r="AN15" s="228"/>
    </row>
    <row r="16" spans="1:40" x14ac:dyDescent="0.2">
      <c r="A16" s="32">
        <v>94902</v>
      </c>
      <c r="B16" s="21" t="s">
        <v>190</v>
      </c>
      <c r="C16" s="204">
        <v>45747</v>
      </c>
      <c r="D16" s="160"/>
      <c r="E16" s="21" t="s">
        <v>188</v>
      </c>
      <c r="F16" s="192" t="s">
        <v>203</v>
      </c>
      <c r="G16" s="160"/>
      <c r="H16" s="192" t="s">
        <v>204</v>
      </c>
      <c r="I16" s="160"/>
      <c r="J16" s="35">
        <v>0</v>
      </c>
      <c r="K16" s="36" t="s">
        <v>177</v>
      </c>
      <c r="L16" s="209">
        <v>353.99</v>
      </c>
      <c r="M16" s="160"/>
      <c r="N16" s="160"/>
      <c r="O16" s="160"/>
      <c r="P16" s="209">
        <v>353.99</v>
      </c>
      <c r="Q16" s="160"/>
      <c r="R16" s="21" t="s">
        <v>178</v>
      </c>
      <c r="S16" s="21" t="s">
        <v>178</v>
      </c>
      <c r="U16" s="110">
        <v>94895</v>
      </c>
      <c r="V16" s="111" t="s">
        <v>174</v>
      </c>
      <c r="W16" s="221">
        <v>45748</v>
      </c>
      <c r="X16" s="220"/>
      <c r="Y16" s="111" t="s">
        <v>188</v>
      </c>
      <c r="Z16" s="222" t="s">
        <v>203</v>
      </c>
      <c r="AA16" s="220"/>
      <c r="AB16" s="222" t="s">
        <v>204</v>
      </c>
      <c r="AC16" s="220"/>
      <c r="AD16" s="113">
        <v>0</v>
      </c>
      <c r="AE16" s="114" t="s">
        <v>177</v>
      </c>
      <c r="AF16" s="219">
        <v>353.99</v>
      </c>
      <c r="AG16" s="220"/>
      <c r="AH16" s="219">
        <v>353.99</v>
      </c>
      <c r="AI16" s="220"/>
      <c r="AJ16" s="220"/>
      <c r="AK16" s="220"/>
      <c r="AL16" s="111" t="s">
        <v>178</v>
      </c>
      <c r="AM16" s="111" t="s">
        <v>178</v>
      </c>
      <c r="AN16" s="228"/>
    </row>
    <row r="17" spans="1:40" x14ac:dyDescent="0.2">
      <c r="A17" s="32">
        <v>94908</v>
      </c>
      <c r="B17" s="21" t="s">
        <v>190</v>
      </c>
      <c r="C17" s="204">
        <v>45747</v>
      </c>
      <c r="D17" s="160"/>
      <c r="E17" s="21" t="s">
        <v>188</v>
      </c>
      <c r="F17" s="192" t="s">
        <v>205</v>
      </c>
      <c r="G17" s="160"/>
      <c r="H17" s="192" t="s">
        <v>206</v>
      </c>
      <c r="I17" s="160"/>
      <c r="J17" s="35">
        <v>0</v>
      </c>
      <c r="K17" s="36" t="s">
        <v>177</v>
      </c>
      <c r="L17" s="209">
        <v>1336.16</v>
      </c>
      <c r="M17" s="160"/>
      <c r="N17" s="160"/>
      <c r="O17" s="160"/>
      <c r="P17" s="209">
        <v>1336.16</v>
      </c>
      <c r="Q17" s="160"/>
      <c r="R17" s="21" t="s">
        <v>178</v>
      </c>
      <c r="S17" s="21" t="s">
        <v>178</v>
      </c>
      <c r="U17" s="110">
        <v>94914</v>
      </c>
      <c r="V17" s="111" t="s">
        <v>174</v>
      </c>
      <c r="W17" s="221">
        <v>45748</v>
      </c>
      <c r="X17" s="220"/>
      <c r="Y17" s="111" t="s">
        <v>188</v>
      </c>
      <c r="Z17" s="222" t="s">
        <v>205</v>
      </c>
      <c r="AA17" s="220"/>
      <c r="AB17" s="222" t="s">
        <v>206</v>
      </c>
      <c r="AC17" s="220"/>
      <c r="AD17" s="113">
        <v>0</v>
      </c>
      <c r="AE17" s="114" t="s">
        <v>177</v>
      </c>
      <c r="AF17" s="219">
        <v>1336.16</v>
      </c>
      <c r="AG17" s="220"/>
      <c r="AH17" s="219">
        <v>1336.16</v>
      </c>
      <c r="AI17" s="220"/>
      <c r="AJ17" s="220"/>
      <c r="AK17" s="220"/>
      <c r="AL17" s="111" t="s">
        <v>178</v>
      </c>
      <c r="AM17" s="111" t="s">
        <v>178</v>
      </c>
      <c r="AN17" s="228"/>
    </row>
    <row r="18" spans="1:40" x14ac:dyDescent="0.2">
      <c r="A18" s="32">
        <v>94920</v>
      </c>
      <c r="B18" s="21" t="s">
        <v>190</v>
      </c>
      <c r="C18" s="204">
        <v>45728</v>
      </c>
      <c r="D18" s="160"/>
      <c r="E18" s="21" t="s">
        <v>188</v>
      </c>
      <c r="F18" s="192" t="s">
        <v>207</v>
      </c>
      <c r="G18" s="160"/>
      <c r="H18" s="192" t="s">
        <v>208</v>
      </c>
      <c r="I18" s="160"/>
      <c r="J18" s="35">
        <v>0</v>
      </c>
      <c r="K18" s="36" t="s">
        <v>177</v>
      </c>
      <c r="L18" s="209">
        <v>6271.0599999999995</v>
      </c>
      <c r="M18" s="160"/>
      <c r="N18" s="160"/>
      <c r="O18" s="160"/>
      <c r="P18" s="209">
        <v>6271.0599999999995</v>
      </c>
      <c r="Q18" s="160"/>
      <c r="R18" s="21" t="s">
        <v>178</v>
      </c>
      <c r="S18" s="21" t="s">
        <v>178</v>
      </c>
      <c r="U18" s="110">
        <v>94918</v>
      </c>
      <c r="V18" s="111" t="s">
        <v>174</v>
      </c>
      <c r="W18" s="221">
        <v>45748</v>
      </c>
      <c r="X18" s="220"/>
      <c r="Y18" s="111" t="s">
        <v>188</v>
      </c>
      <c r="Z18" s="222" t="s">
        <v>207</v>
      </c>
      <c r="AA18" s="220"/>
      <c r="AB18" s="222" t="s">
        <v>208</v>
      </c>
      <c r="AC18" s="220"/>
      <c r="AD18" s="113">
        <v>0</v>
      </c>
      <c r="AE18" s="114" t="s">
        <v>177</v>
      </c>
      <c r="AF18" s="219">
        <v>6271.0599999999995</v>
      </c>
      <c r="AG18" s="220"/>
      <c r="AH18" s="219">
        <v>6271.0599999999995</v>
      </c>
      <c r="AI18" s="220"/>
      <c r="AJ18" s="220"/>
      <c r="AK18" s="220"/>
      <c r="AL18" s="111" t="s">
        <v>178</v>
      </c>
      <c r="AM18" s="111" t="s">
        <v>178</v>
      </c>
      <c r="AN18" s="228"/>
    </row>
    <row r="19" spans="1:40" x14ac:dyDescent="0.2">
      <c r="A19" s="32">
        <v>95105</v>
      </c>
      <c r="B19" s="21" t="s">
        <v>190</v>
      </c>
      <c r="C19" s="204">
        <v>45747</v>
      </c>
      <c r="D19" s="160"/>
      <c r="E19" s="21" t="s">
        <v>188</v>
      </c>
      <c r="F19" s="192" t="s">
        <v>209</v>
      </c>
      <c r="G19" s="160"/>
      <c r="H19" s="192" t="s">
        <v>210</v>
      </c>
      <c r="I19" s="160"/>
      <c r="J19" s="35">
        <v>0</v>
      </c>
      <c r="K19" s="36" t="s">
        <v>177</v>
      </c>
      <c r="L19" s="209">
        <v>607.75</v>
      </c>
      <c r="M19" s="160"/>
      <c r="N19" s="160"/>
      <c r="O19" s="160"/>
      <c r="P19" s="209">
        <v>607.75</v>
      </c>
      <c r="Q19" s="160"/>
      <c r="R19" s="21" t="s">
        <v>178</v>
      </c>
      <c r="S19" s="21" t="s">
        <v>178</v>
      </c>
      <c r="U19" s="110">
        <v>95107</v>
      </c>
      <c r="V19" s="111" t="s">
        <v>174</v>
      </c>
      <c r="W19" s="221">
        <v>45748</v>
      </c>
      <c r="X19" s="220"/>
      <c r="Y19" s="111" t="s">
        <v>188</v>
      </c>
      <c r="Z19" s="222" t="s">
        <v>209</v>
      </c>
      <c r="AA19" s="220"/>
      <c r="AB19" s="222" t="s">
        <v>210</v>
      </c>
      <c r="AC19" s="220"/>
      <c r="AD19" s="113">
        <v>0</v>
      </c>
      <c r="AE19" s="114" t="s">
        <v>177</v>
      </c>
      <c r="AF19" s="219">
        <v>607.75</v>
      </c>
      <c r="AG19" s="220"/>
      <c r="AH19" s="219">
        <v>607.75</v>
      </c>
      <c r="AI19" s="220"/>
      <c r="AJ19" s="220"/>
      <c r="AK19" s="220"/>
      <c r="AL19" s="111" t="s">
        <v>178</v>
      </c>
      <c r="AM19" s="111" t="s">
        <v>178</v>
      </c>
      <c r="AN19" s="228"/>
    </row>
    <row r="20" spans="1:40" x14ac:dyDescent="0.2">
      <c r="A20" s="32">
        <v>95113</v>
      </c>
      <c r="B20" s="21" t="s">
        <v>190</v>
      </c>
      <c r="C20" s="204">
        <v>45747</v>
      </c>
      <c r="D20" s="160"/>
      <c r="E20" s="21" t="s">
        <v>188</v>
      </c>
      <c r="F20" s="192" t="s">
        <v>211</v>
      </c>
      <c r="G20" s="160"/>
      <c r="H20" s="192" t="s">
        <v>212</v>
      </c>
      <c r="I20" s="160"/>
      <c r="J20" s="35">
        <v>0</v>
      </c>
      <c r="K20" s="36" t="s">
        <v>177</v>
      </c>
      <c r="L20" s="209">
        <v>11.93</v>
      </c>
      <c r="M20" s="160"/>
      <c r="N20" s="160"/>
      <c r="O20" s="160"/>
      <c r="P20" s="209">
        <v>11.93</v>
      </c>
      <c r="Q20" s="160"/>
      <c r="R20" s="21" t="s">
        <v>178</v>
      </c>
      <c r="S20" s="21" t="s">
        <v>178</v>
      </c>
      <c r="U20" s="110">
        <v>95116</v>
      </c>
      <c r="V20" s="111" t="s">
        <v>174</v>
      </c>
      <c r="W20" s="221">
        <v>45748</v>
      </c>
      <c r="X20" s="220"/>
      <c r="Y20" s="111" t="s">
        <v>188</v>
      </c>
      <c r="Z20" s="222" t="s">
        <v>211</v>
      </c>
      <c r="AA20" s="220"/>
      <c r="AB20" s="222" t="s">
        <v>212</v>
      </c>
      <c r="AC20" s="220"/>
      <c r="AD20" s="113">
        <v>0</v>
      </c>
      <c r="AE20" s="114" t="s">
        <v>177</v>
      </c>
      <c r="AF20" s="219">
        <v>11.93</v>
      </c>
      <c r="AG20" s="220"/>
      <c r="AH20" s="219">
        <v>11.93</v>
      </c>
      <c r="AI20" s="220"/>
      <c r="AJ20" s="220"/>
      <c r="AK20" s="220"/>
      <c r="AL20" s="111" t="s">
        <v>178</v>
      </c>
      <c r="AM20" s="111" t="s">
        <v>178</v>
      </c>
      <c r="AN20" s="229"/>
    </row>
    <row r="21" spans="1:40" x14ac:dyDescent="0.2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90" t="s">
        <v>71</v>
      </c>
      <c r="L21" s="160"/>
      <c r="N21" s="209"/>
      <c r="O21" s="160"/>
      <c r="P21" s="214">
        <v>59588.160000000011</v>
      </c>
      <c r="Q21" s="223"/>
      <c r="R21" s="38"/>
      <c r="U21" s="78">
        <v>99789</v>
      </c>
      <c r="V21" s="71" t="s">
        <v>190</v>
      </c>
      <c r="W21" s="175">
        <v>46112</v>
      </c>
      <c r="X21" s="140"/>
      <c r="Y21" s="71" t="s">
        <v>188</v>
      </c>
      <c r="Z21" s="139" t="s">
        <v>425</v>
      </c>
      <c r="AA21" s="140"/>
      <c r="AB21" s="139" t="s">
        <v>436</v>
      </c>
      <c r="AC21" s="140"/>
      <c r="AD21" s="80">
        <v>0</v>
      </c>
      <c r="AE21" s="81" t="s">
        <v>177</v>
      </c>
      <c r="AF21" s="176">
        <v>8775.2899999999991</v>
      </c>
      <c r="AG21" s="140"/>
      <c r="AH21" s="140"/>
      <c r="AI21" s="140"/>
      <c r="AJ21" s="176">
        <v>8775.2899999999991</v>
      </c>
      <c r="AK21" s="140"/>
      <c r="AL21" s="71" t="s">
        <v>178</v>
      </c>
      <c r="AM21" s="71" t="s">
        <v>178</v>
      </c>
      <c r="AN21" s="230" t="s">
        <v>446</v>
      </c>
    </row>
    <row r="22" spans="1:40" x14ac:dyDescent="0.2">
      <c r="A22" s="160"/>
      <c r="B22" s="160"/>
      <c r="C22" s="160"/>
      <c r="D22" s="160"/>
      <c r="E22" s="160"/>
      <c r="F22" s="160"/>
      <c r="G22" s="213"/>
      <c r="H22" s="160"/>
      <c r="I22" s="160"/>
      <c r="J22" s="160"/>
      <c r="K22" s="160"/>
      <c r="L22" s="160"/>
      <c r="U22" s="78">
        <v>99817</v>
      </c>
      <c r="V22" s="71" t="s">
        <v>190</v>
      </c>
      <c r="W22" s="175">
        <v>46112</v>
      </c>
      <c r="X22" s="140"/>
      <c r="Y22" s="71" t="s">
        <v>188</v>
      </c>
      <c r="Z22" s="139" t="s">
        <v>207</v>
      </c>
      <c r="AA22" s="140"/>
      <c r="AB22" s="139" t="s">
        <v>437</v>
      </c>
      <c r="AC22" s="140"/>
      <c r="AD22" s="80">
        <v>0</v>
      </c>
      <c r="AE22" s="81" t="s">
        <v>177</v>
      </c>
      <c r="AF22" s="176">
        <v>33275.53</v>
      </c>
      <c r="AG22" s="140"/>
      <c r="AH22" s="140"/>
      <c r="AI22" s="140"/>
      <c r="AJ22" s="176">
        <v>33275.53</v>
      </c>
      <c r="AK22" s="140"/>
      <c r="AL22" s="71" t="s">
        <v>178</v>
      </c>
      <c r="AM22" s="71" t="s">
        <v>178</v>
      </c>
      <c r="AN22" s="231"/>
    </row>
    <row r="23" spans="1:40" x14ac:dyDescent="0.2">
      <c r="U23" s="78">
        <v>99846</v>
      </c>
      <c r="V23" s="71" t="s">
        <v>190</v>
      </c>
      <c r="W23" s="175">
        <v>46112</v>
      </c>
      <c r="X23" s="140"/>
      <c r="Y23" s="71" t="s">
        <v>188</v>
      </c>
      <c r="Z23" s="139" t="s">
        <v>199</v>
      </c>
      <c r="AA23" s="140"/>
      <c r="AB23" s="139" t="s">
        <v>438</v>
      </c>
      <c r="AC23" s="140"/>
      <c r="AD23" s="80">
        <v>0</v>
      </c>
      <c r="AE23" s="81" t="s">
        <v>177</v>
      </c>
      <c r="AF23" s="176">
        <v>2850</v>
      </c>
      <c r="AG23" s="140"/>
      <c r="AH23" s="140"/>
      <c r="AI23" s="140"/>
      <c r="AJ23" s="176">
        <v>2850</v>
      </c>
      <c r="AK23" s="140"/>
      <c r="AL23" s="71" t="s">
        <v>178</v>
      </c>
      <c r="AM23" s="71" t="s">
        <v>178</v>
      </c>
      <c r="AN23" s="231"/>
    </row>
    <row r="24" spans="1:40" x14ac:dyDescent="0.2">
      <c r="U24" s="78">
        <v>99866</v>
      </c>
      <c r="V24" s="71" t="s">
        <v>190</v>
      </c>
      <c r="W24" s="175">
        <v>46112</v>
      </c>
      <c r="X24" s="140"/>
      <c r="Y24" s="71" t="s">
        <v>188</v>
      </c>
      <c r="Z24" s="139" t="s">
        <v>195</v>
      </c>
      <c r="AA24" s="140"/>
      <c r="AB24" s="139" t="s">
        <v>439</v>
      </c>
      <c r="AC24" s="140"/>
      <c r="AD24" s="80">
        <v>0</v>
      </c>
      <c r="AE24" s="81" t="s">
        <v>177</v>
      </c>
      <c r="AF24" s="176">
        <v>455.73</v>
      </c>
      <c r="AG24" s="140"/>
      <c r="AH24" s="140"/>
      <c r="AI24" s="140"/>
      <c r="AJ24" s="176">
        <v>455.73</v>
      </c>
      <c r="AK24" s="140"/>
      <c r="AL24" s="71" t="s">
        <v>178</v>
      </c>
      <c r="AM24" s="71" t="s">
        <v>178</v>
      </c>
      <c r="AN24" s="231"/>
    </row>
    <row r="25" spans="1:40" s="1" customFormat="1" ht="42.75" customHeight="1" x14ac:dyDescent="0.3">
      <c r="A25" s="136" t="s">
        <v>373</v>
      </c>
      <c r="B25" s="184"/>
      <c r="C25" s="184"/>
      <c r="D25" s="184"/>
      <c r="E25" s="184"/>
      <c r="F25" s="184"/>
      <c r="G25" s="184"/>
      <c r="H25" s="185"/>
      <c r="I25" s="217">
        <f>P21-45667.45</f>
        <v>13920.710000000014</v>
      </c>
      <c r="J25" s="218"/>
      <c r="K25" s="181" t="s">
        <v>380</v>
      </c>
      <c r="L25" s="224"/>
      <c r="M25" s="224"/>
      <c r="N25" s="224"/>
      <c r="O25" s="224"/>
      <c r="P25" s="224"/>
      <c r="Q25" s="224"/>
      <c r="R25" s="224"/>
      <c r="S25" s="225"/>
      <c r="T25"/>
      <c r="U25" s="78">
        <v>99966</v>
      </c>
      <c r="V25" s="71" t="s">
        <v>190</v>
      </c>
      <c r="W25" s="175">
        <v>46112</v>
      </c>
      <c r="X25" s="140"/>
      <c r="Y25" s="71" t="s">
        <v>188</v>
      </c>
      <c r="Z25" s="139" t="s">
        <v>197</v>
      </c>
      <c r="AA25" s="140"/>
      <c r="AB25" s="139" t="s">
        <v>440</v>
      </c>
      <c r="AC25" s="140"/>
      <c r="AD25" s="80">
        <v>0</v>
      </c>
      <c r="AE25" s="81" t="s">
        <v>177</v>
      </c>
      <c r="AF25" s="176">
        <v>7.9</v>
      </c>
      <c r="AG25" s="140"/>
      <c r="AH25" s="140"/>
      <c r="AI25" s="140"/>
      <c r="AJ25" s="176">
        <v>7.9</v>
      </c>
      <c r="AK25" s="140"/>
      <c r="AL25" s="71" t="s">
        <v>178</v>
      </c>
      <c r="AM25" s="71" t="s">
        <v>178</v>
      </c>
      <c r="AN25" s="231"/>
    </row>
    <row r="26" spans="1:40" x14ac:dyDescent="0.2">
      <c r="U26" s="78">
        <v>99973</v>
      </c>
      <c r="V26" s="71" t="s">
        <v>190</v>
      </c>
      <c r="W26" s="175">
        <v>46112</v>
      </c>
      <c r="X26" s="140"/>
      <c r="Y26" s="71" t="s">
        <v>188</v>
      </c>
      <c r="Z26" s="139" t="s">
        <v>205</v>
      </c>
      <c r="AA26" s="140"/>
      <c r="AB26" s="139" t="s">
        <v>441</v>
      </c>
      <c r="AC26" s="140"/>
      <c r="AD26" s="80">
        <v>0</v>
      </c>
      <c r="AE26" s="81" t="s">
        <v>177</v>
      </c>
      <c r="AF26" s="176">
        <v>46.55</v>
      </c>
      <c r="AG26" s="140"/>
      <c r="AH26" s="140"/>
      <c r="AI26" s="140"/>
      <c r="AJ26" s="176">
        <v>46.55</v>
      </c>
      <c r="AK26" s="140"/>
      <c r="AL26" s="71" t="s">
        <v>178</v>
      </c>
      <c r="AM26" s="71" t="s">
        <v>178</v>
      </c>
      <c r="AN26" s="231"/>
    </row>
    <row r="27" spans="1:40" x14ac:dyDescent="0.2">
      <c r="U27" s="78">
        <v>100064</v>
      </c>
      <c r="V27" s="71" t="s">
        <v>190</v>
      </c>
      <c r="W27" s="175">
        <v>46112</v>
      </c>
      <c r="X27" s="140"/>
      <c r="Y27" s="71" t="s">
        <v>188</v>
      </c>
      <c r="Z27" s="139" t="s">
        <v>442</v>
      </c>
      <c r="AA27" s="140"/>
      <c r="AB27" s="139" t="s">
        <v>443</v>
      </c>
      <c r="AC27" s="140"/>
      <c r="AD27" s="80">
        <v>0</v>
      </c>
      <c r="AE27" s="81" t="s">
        <v>177</v>
      </c>
      <c r="AF27" s="176">
        <v>1221.1100000000001</v>
      </c>
      <c r="AG27" s="140"/>
      <c r="AH27" s="140"/>
      <c r="AI27" s="140"/>
      <c r="AJ27" s="176">
        <v>1221.1100000000001</v>
      </c>
      <c r="AK27" s="140"/>
      <c r="AL27" s="71" t="s">
        <v>178</v>
      </c>
      <c r="AM27" s="71" t="s">
        <v>178</v>
      </c>
      <c r="AN27" s="231"/>
    </row>
    <row r="28" spans="1:40" x14ac:dyDescent="0.2">
      <c r="AE28" s="144" t="s">
        <v>71</v>
      </c>
      <c r="AF28" s="140"/>
      <c r="AH28" s="176">
        <v>934240.38000000012</v>
      </c>
      <c r="AI28" s="140"/>
      <c r="AJ28" s="176">
        <v>981247.49000000011</v>
      </c>
      <c r="AK28" s="140"/>
      <c r="AL28" s="140"/>
      <c r="AN28" s="232"/>
    </row>
    <row r="29" spans="1:40" x14ac:dyDescent="0.2">
      <c r="AE29" s="144" t="s">
        <v>376</v>
      </c>
      <c r="AF29" s="140"/>
      <c r="AG29" s="140"/>
      <c r="AH29" s="140"/>
      <c r="AI29" s="140"/>
      <c r="AJ29" s="199">
        <v>47007.110000000008</v>
      </c>
      <c r="AK29" s="226"/>
      <c r="AL29" s="200"/>
    </row>
    <row r="30" spans="1:40" x14ac:dyDescent="0.2">
      <c r="AA30" s="167" t="s">
        <v>371</v>
      </c>
      <c r="AB30" s="140"/>
      <c r="AC30" s="140"/>
      <c r="AD30" s="140"/>
      <c r="AE30" s="140"/>
      <c r="AF30" s="140"/>
    </row>
    <row r="33" spans="21:39" ht="42" customHeight="1" x14ac:dyDescent="0.3">
      <c r="U33" s="136" t="s">
        <v>409</v>
      </c>
      <c r="V33" s="184"/>
      <c r="W33" s="184"/>
      <c r="X33" s="184"/>
      <c r="Y33" s="184"/>
      <c r="Z33" s="184"/>
      <c r="AA33" s="184"/>
      <c r="AB33" s="185"/>
      <c r="AC33" s="217">
        <f>AJ29-P21</f>
        <v>-12581.050000000003</v>
      </c>
      <c r="AD33" s="218"/>
      <c r="AE33" s="181" t="s">
        <v>447</v>
      </c>
      <c r="AF33" s="224"/>
      <c r="AG33" s="224"/>
      <c r="AH33" s="224"/>
      <c r="AI33" s="224"/>
      <c r="AJ33" s="224"/>
      <c r="AK33" s="224"/>
      <c r="AL33" s="224"/>
      <c r="AM33" s="225"/>
    </row>
  </sheetData>
  <mergeCells count="243">
    <mergeCell ref="AE29:AG29"/>
    <mergeCell ref="AH29:AI29"/>
    <mergeCell ref="AJ29:AL29"/>
    <mergeCell ref="AA30:AF30"/>
    <mergeCell ref="U33:AB33"/>
    <mergeCell ref="AC33:AD33"/>
    <mergeCell ref="AE33:AM33"/>
    <mergeCell ref="AN10:AN20"/>
    <mergeCell ref="AN21:AN28"/>
    <mergeCell ref="W27:X27"/>
    <mergeCell ref="Z27:AA27"/>
    <mergeCell ref="AB27:AC27"/>
    <mergeCell ref="AF27:AG27"/>
    <mergeCell ref="AH27:AI27"/>
    <mergeCell ref="AJ27:AK27"/>
    <mergeCell ref="AE28:AF28"/>
    <mergeCell ref="AH28:AI28"/>
    <mergeCell ref="AJ28:AL28"/>
    <mergeCell ref="W25:X25"/>
    <mergeCell ref="Z25:AA25"/>
    <mergeCell ref="AB25:AC25"/>
    <mergeCell ref="AF25:AG25"/>
    <mergeCell ref="AH25:AI25"/>
    <mergeCell ref="AJ25:AK25"/>
    <mergeCell ref="W26:X26"/>
    <mergeCell ref="Z26:AA26"/>
    <mergeCell ref="AB26:AC26"/>
    <mergeCell ref="AF26:AG26"/>
    <mergeCell ref="AH26:AI26"/>
    <mergeCell ref="AJ26:AK26"/>
    <mergeCell ref="W23:X23"/>
    <mergeCell ref="Z23:AA23"/>
    <mergeCell ref="AB23:AC23"/>
    <mergeCell ref="AF23:AG23"/>
    <mergeCell ref="AH23:AI23"/>
    <mergeCell ref="AJ23:AK23"/>
    <mergeCell ref="W24:X24"/>
    <mergeCell ref="Z24:AA24"/>
    <mergeCell ref="AB24:AC24"/>
    <mergeCell ref="AF24:AG24"/>
    <mergeCell ref="AH24:AI24"/>
    <mergeCell ref="AJ24:AK24"/>
    <mergeCell ref="AB21:AC21"/>
    <mergeCell ref="AF21:AG21"/>
    <mergeCell ref="AH21:AI21"/>
    <mergeCell ref="AJ21:AK21"/>
    <mergeCell ref="W22:X22"/>
    <mergeCell ref="Z22:AA22"/>
    <mergeCell ref="AB22:AC22"/>
    <mergeCell ref="AF22:AG22"/>
    <mergeCell ref="AH22:AI22"/>
    <mergeCell ref="AJ22:AK22"/>
    <mergeCell ref="K25:S25"/>
    <mergeCell ref="AJ10:AL10"/>
    <mergeCell ref="W18:X18"/>
    <mergeCell ref="Z18:AA18"/>
    <mergeCell ref="AB18:AC18"/>
    <mergeCell ref="AF18:AG18"/>
    <mergeCell ref="AJ18:AK18"/>
    <mergeCell ref="W19:X19"/>
    <mergeCell ref="Z19:AA19"/>
    <mergeCell ref="AB19:AC19"/>
    <mergeCell ref="AF19:AG19"/>
    <mergeCell ref="AJ19:AK19"/>
    <mergeCell ref="W20:X20"/>
    <mergeCell ref="Z20:AA20"/>
    <mergeCell ref="AB20:AC20"/>
    <mergeCell ref="AF20:AG20"/>
    <mergeCell ref="AH20:AI20"/>
    <mergeCell ref="AJ20:AK20"/>
    <mergeCell ref="W21:X21"/>
    <mergeCell ref="Z21:AA21"/>
    <mergeCell ref="P18:Q18"/>
    <mergeCell ref="P17:Q17"/>
    <mergeCell ref="P15:Q15"/>
    <mergeCell ref="P13:Q13"/>
    <mergeCell ref="A22:F22"/>
    <mergeCell ref="G22:L22"/>
    <mergeCell ref="A1:S1"/>
    <mergeCell ref="P21:Q21"/>
    <mergeCell ref="A21:J21"/>
    <mergeCell ref="K21:L21"/>
    <mergeCell ref="N21:O21"/>
    <mergeCell ref="C20:D20"/>
    <mergeCell ref="F20:G20"/>
    <mergeCell ref="H20:I20"/>
    <mergeCell ref="L20:M20"/>
    <mergeCell ref="N20:O20"/>
    <mergeCell ref="P20:Q20"/>
    <mergeCell ref="C19:D19"/>
    <mergeCell ref="F19:G19"/>
    <mergeCell ref="H19:I19"/>
    <mergeCell ref="L19:M19"/>
    <mergeCell ref="N19:O19"/>
    <mergeCell ref="P19:Q19"/>
    <mergeCell ref="C18:D18"/>
    <mergeCell ref="F18:G18"/>
    <mergeCell ref="H18:I18"/>
    <mergeCell ref="L18:M18"/>
    <mergeCell ref="N18:O18"/>
    <mergeCell ref="C16:D16"/>
    <mergeCell ref="F16:G16"/>
    <mergeCell ref="H16:I16"/>
    <mergeCell ref="L16:M16"/>
    <mergeCell ref="N16:O16"/>
    <mergeCell ref="P16:Q16"/>
    <mergeCell ref="C17:D17"/>
    <mergeCell ref="F17:G17"/>
    <mergeCell ref="H17:I17"/>
    <mergeCell ref="L17:M17"/>
    <mergeCell ref="N17:O17"/>
    <mergeCell ref="C14:D14"/>
    <mergeCell ref="F14:G14"/>
    <mergeCell ref="H14:I14"/>
    <mergeCell ref="L14:M14"/>
    <mergeCell ref="N14:O14"/>
    <mergeCell ref="P14:Q14"/>
    <mergeCell ref="C15:D15"/>
    <mergeCell ref="F15:G15"/>
    <mergeCell ref="H15:I15"/>
    <mergeCell ref="L15:M15"/>
    <mergeCell ref="N15:O15"/>
    <mergeCell ref="C12:D12"/>
    <mergeCell ref="F12:G12"/>
    <mergeCell ref="H12:I12"/>
    <mergeCell ref="L12:M12"/>
    <mergeCell ref="N12:O12"/>
    <mergeCell ref="P12:Q12"/>
    <mergeCell ref="C13:D13"/>
    <mergeCell ref="F13:G13"/>
    <mergeCell ref="H13:I13"/>
    <mergeCell ref="L13:M13"/>
    <mergeCell ref="N13:O13"/>
    <mergeCell ref="H9:I9"/>
    <mergeCell ref="K9:L9"/>
    <mergeCell ref="M9:N9"/>
    <mergeCell ref="O9:P9"/>
    <mergeCell ref="P11:Q11"/>
    <mergeCell ref="C10:D10"/>
    <mergeCell ref="F10:G10"/>
    <mergeCell ref="H10:I10"/>
    <mergeCell ref="L10:M10"/>
    <mergeCell ref="N10:O10"/>
    <mergeCell ref="P10:Q10"/>
    <mergeCell ref="C11:D11"/>
    <mergeCell ref="F11:G11"/>
    <mergeCell ref="H11:I11"/>
    <mergeCell ref="L11:M11"/>
    <mergeCell ref="N11:O11"/>
    <mergeCell ref="A6:C6"/>
    <mergeCell ref="D6:F6"/>
    <mergeCell ref="A7:C7"/>
    <mergeCell ref="D7:F7"/>
    <mergeCell ref="B8:C8"/>
    <mergeCell ref="D8:E8"/>
    <mergeCell ref="F8:K8"/>
    <mergeCell ref="M8:O8"/>
    <mergeCell ref="P8:S8"/>
    <mergeCell ref="V2:W2"/>
    <mergeCell ref="B2:C2"/>
    <mergeCell ref="A3:E3"/>
    <mergeCell ref="F3:N3"/>
    <mergeCell ref="A4:B4"/>
    <mergeCell ref="D4:F4"/>
    <mergeCell ref="N4:P4"/>
    <mergeCell ref="Q4:S4"/>
    <mergeCell ref="A5:B5"/>
    <mergeCell ref="D5:F5"/>
    <mergeCell ref="N5:O5"/>
    <mergeCell ref="Q5:S5"/>
    <mergeCell ref="AK4:AM4"/>
    <mergeCell ref="U5:V5"/>
    <mergeCell ref="X5:Z5"/>
    <mergeCell ref="AH5:AI5"/>
    <mergeCell ref="AK5:AM5"/>
    <mergeCell ref="Z3:AH3"/>
    <mergeCell ref="U4:V4"/>
    <mergeCell ref="X4:Z4"/>
    <mergeCell ref="AH4:AJ4"/>
    <mergeCell ref="AG8:AI8"/>
    <mergeCell ref="AJ8:AM8"/>
    <mergeCell ref="AB9:AC9"/>
    <mergeCell ref="AE9:AF9"/>
    <mergeCell ref="AG9:AH9"/>
    <mergeCell ref="AI9:AJ9"/>
    <mergeCell ref="U6:W6"/>
    <mergeCell ref="X6:Z6"/>
    <mergeCell ref="U7:W7"/>
    <mergeCell ref="X7:Z7"/>
    <mergeCell ref="V8:W8"/>
    <mergeCell ref="X8:Y8"/>
    <mergeCell ref="Z8:AE8"/>
    <mergeCell ref="W11:X11"/>
    <mergeCell ref="Z11:AA11"/>
    <mergeCell ref="AB11:AC11"/>
    <mergeCell ref="AF11:AG11"/>
    <mergeCell ref="AH11:AI11"/>
    <mergeCell ref="AJ11:AK11"/>
    <mergeCell ref="W10:X10"/>
    <mergeCell ref="AB10:AC10"/>
    <mergeCell ref="AF10:AG10"/>
    <mergeCell ref="AH10:AI10"/>
    <mergeCell ref="W14:X14"/>
    <mergeCell ref="Z14:AA14"/>
    <mergeCell ref="AB14:AC14"/>
    <mergeCell ref="AF14:AG14"/>
    <mergeCell ref="AH14:AI14"/>
    <mergeCell ref="AJ12:AK12"/>
    <mergeCell ref="W13:X13"/>
    <mergeCell ref="Z13:AA13"/>
    <mergeCell ref="AB13:AC13"/>
    <mergeCell ref="AF13:AG13"/>
    <mergeCell ref="AH13:AI13"/>
    <mergeCell ref="AJ13:AK13"/>
    <mergeCell ref="W12:X12"/>
    <mergeCell ref="Z12:AA12"/>
    <mergeCell ref="AB12:AC12"/>
    <mergeCell ref="AF12:AG12"/>
    <mergeCell ref="AH12:AI12"/>
    <mergeCell ref="U1:AM1"/>
    <mergeCell ref="A25:H25"/>
    <mergeCell ref="I25:J25"/>
    <mergeCell ref="AH18:AI18"/>
    <mergeCell ref="AH19:AI19"/>
    <mergeCell ref="AJ16:AK16"/>
    <mergeCell ref="W17:X17"/>
    <mergeCell ref="Z17:AA17"/>
    <mergeCell ref="AB17:AC17"/>
    <mergeCell ref="AF17:AG17"/>
    <mergeCell ref="AH17:AI17"/>
    <mergeCell ref="AJ17:AK17"/>
    <mergeCell ref="W16:X16"/>
    <mergeCell ref="Z16:AA16"/>
    <mergeCell ref="AB16:AC16"/>
    <mergeCell ref="AF16:AG16"/>
    <mergeCell ref="AH16:AI16"/>
    <mergeCell ref="AJ14:AK14"/>
    <mergeCell ref="W15:X15"/>
    <mergeCell ref="Z15:AA15"/>
    <mergeCell ref="AB15:AC15"/>
    <mergeCell ref="AF15:AG15"/>
    <mergeCell ref="AH15:AI15"/>
    <mergeCell ref="AJ15:AK15"/>
  </mergeCells>
  <pageMargins left="0.7" right="0.7" top="0.75" bottom="0.75" header="0.3" footer="0.3"/>
  <pageSetup paperSize="9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13C09-2CB7-40B0-9EF3-5CB882CA1172}">
  <sheetPr>
    <pageSetUpPr fitToPage="1"/>
  </sheetPr>
  <dimension ref="A1:AN21"/>
  <sheetViews>
    <sheetView workbookViewId="0">
      <selection activeCell="AC28" sqref="AC28"/>
    </sheetView>
  </sheetViews>
  <sheetFormatPr defaultRowHeight="12.75" x14ac:dyDescent="0.2"/>
  <cols>
    <col min="1" max="1" width="5.85546875" style="14" customWidth="1"/>
    <col min="2" max="2" width="4.42578125" style="14" customWidth="1"/>
    <col min="3" max="3" width="8.5703125" style="14" customWidth="1"/>
    <col min="4" max="4" width="2.140625" style="14" customWidth="1"/>
    <col min="5" max="5" width="5" style="14" customWidth="1"/>
    <col min="6" max="6" width="7.42578125" style="14" customWidth="1"/>
    <col min="7" max="7" width="3.140625" style="14" customWidth="1"/>
    <col min="8" max="8" width="4.7109375" style="14" customWidth="1"/>
    <col min="9" max="9" width="27.85546875" style="14" customWidth="1"/>
    <col min="10" max="10" width="4.85546875" style="14" customWidth="1"/>
    <col min="11" max="11" width="4.42578125" style="14" customWidth="1"/>
    <col min="12" max="12" width="3.5703125" style="14" customWidth="1"/>
    <col min="13" max="13" width="6" style="14" customWidth="1"/>
    <col min="14" max="14" width="4.28515625" style="14" customWidth="1"/>
    <col min="15" max="15" width="4.5703125" style="14" customWidth="1"/>
    <col min="16" max="16" width="3.140625" style="14" customWidth="1"/>
    <col min="17" max="17" width="7.28515625" style="14" customWidth="1"/>
    <col min="18" max="18" width="4.42578125" style="14" customWidth="1"/>
    <col min="19" max="19" width="2.28515625" style="14" customWidth="1"/>
    <col min="20" max="20" width="9.140625" style="14"/>
    <col min="21" max="21" width="6" style="1" customWidth="1"/>
    <col min="22" max="22" width="4.5703125" style="1" customWidth="1"/>
    <col min="23" max="23" width="5.85546875" style="1" customWidth="1"/>
    <col min="24" max="24" width="6.85546875" style="1" customWidth="1"/>
    <col min="25" max="25" width="5" style="1" customWidth="1"/>
    <col min="26" max="26" width="7.42578125" style="1" customWidth="1"/>
    <col min="27" max="27" width="3.140625" style="1" customWidth="1"/>
    <col min="28" max="28" width="4.7109375" style="1" customWidth="1"/>
    <col min="29" max="29" width="22" style="1" customWidth="1"/>
    <col min="30" max="30" width="4.85546875" style="1" customWidth="1"/>
    <col min="31" max="31" width="4.42578125" style="1" customWidth="1"/>
    <col min="32" max="32" width="3.5703125" style="1" customWidth="1"/>
    <col min="33" max="33" width="6" style="1" customWidth="1"/>
    <col min="34" max="34" width="4.28515625" style="1" customWidth="1"/>
    <col min="35" max="35" width="4.5703125" style="1" customWidth="1"/>
    <col min="36" max="36" width="3.140625" style="1" customWidth="1"/>
    <col min="37" max="37" width="6" style="1" customWidth="1"/>
    <col min="38" max="38" width="4.42578125" style="1" customWidth="1"/>
    <col min="39" max="39" width="2.28515625" style="1" customWidth="1"/>
    <col min="40" max="16384" width="9.140625" style="14"/>
  </cols>
  <sheetData>
    <row r="1" spans="1:40" ht="15.75" x14ac:dyDescent="0.25">
      <c r="A1" s="202" t="s">
        <v>381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91"/>
      <c r="U1" s="202" t="s">
        <v>452</v>
      </c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</row>
    <row r="2" spans="1:40" x14ac:dyDescent="0.2">
      <c r="A2" s="92" t="s">
        <v>2</v>
      </c>
      <c r="B2" s="239" t="s">
        <v>213</v>
      </c>
      <c r="C2" s="240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2" t="s">
        <v>2</v>
      </c>
      <c r="V2" s="150" t="s">
        <v>448</v>
      </c>
      <c r="W2" s="140"/>
    </row>
    <row r="3" spans="1:40" ht="15" x14ac:dyDescent="0.2">
      <c r="A3" s="240"/>
      <c r="B3" s="240"/>
      <c r="C3" s="240"/>
      <c r="D3" s="240"/>
      <c r="E3" s="240"/>
      <c r="F3" s="188" t="s">
        <v>153</v>
      </c>
      <c r="G3" s="241"/>
      <c r="H3" s="241"/>
      <c r="I3" s="241"/>
      <c r="J3" s="241"/>
      <c r="K3" s="241"/>
      <c r="L3" s="241"/>
      <c r="M3" s="241"/>
      <c r="N3" s="241"/>
      <c r="O3" s="91"/>
      <c r="P3" s="91"/>
      <c r="Q3" s="91"/>
      <c r="R3" s="91"/>
      <c r="S3" s="91"/>
      <c r="T3" s="91"/>
      <c r="U3" s="93"/>
      <c r="V3" s="93"/>
      <c r="W3" s="93"/>
      <c r="X3" s="93"/>
      <c r="Y3" s="93"/>
      <c r="Z3" s="152" t="s">
        <v>433</v>
      </c>
      <c r="AA3" s="151"/>
      <c r="AB3" s="151"/>
      <c r="AC3" s="151"/>
      <c r="AD3" s="151"/>
      <c r="AE3" s="151"/>
      <c r="AF3" s="151"/>
      <c r="AG3" s="151"/>
      <c r="AH3" s="151"/>
    </row>
    <row r="4" spans="1:40" x14ac:dyDescent="0.2">
      <c r="A4" s="193" t="s">
        <v>154</v>
      </c>
      <c r="B4" s="240"/>
      <c r="C4" s="91"/>
      <c r="D4" s="242">
        <v>45383</v>
      </c>
      <c r="E4" s="241"/>
      <c r="F4" s="241"/>
      <c r="G4" s="91"/>
      <c r="H4" s="91"/>
      <c r="I4" s="91"/>
      <c r="J4" s="91"/>
      <c r="K4" s="91"/>
      <c r="L4" s="91"/>
      <c r="M4" s="91"/>
      <c r="N4" s="193" t="s">
        <v>155</v>
      </c>
      <c r="O4" s="240"/>
      <c r="P4" s="240"/>
      <c r="Q4" s="213" t="s">
        <v>214</v>
      </c>
      <c r="R4" s="240"/>
      <c r="S4" s="240"/>
      <c r="T4" s="91"/>
      <c r="U4" s="144" t="s">
        <v>154</v>
      </c>
      <c r="V4" s="140"/>
      <c r="X4" s="154">
        <v>45748</v>
      </c>
      <c r="Y4" s="151"/>
      <c r="Z4" s="151"/>
      <c r="AH4" s="144" t="s">
        <v>155</v>
      </c>
      <c r="AI4" s="140"/>
      <c r="AJ4" s="140"/>
      <c r="AK4" s="139" t="s">
        <v>214</v>
      </c>
      <c r="AL4" s="140"/>
      <c r="AM4" s="140"/>
    </row>
    <row r="5" spans="1:40" x14ac:dyDescent="0.2">
      <c r="A5" s="193" t="s">
        <v>157</v>
      </c>
      <c r="B5" s="240"/>
      <c r="C5" s="91"/>
      <c r="D5" s="242">
        <v>45747</v>
      </c>
      <c r="E5" s="241"/>
      <c r="F5" s="241"/>
      <c r="G5" s="91"/>
      <c r="H5" s="91"/>
      <c r="I5" s="91"/>
      <c r="J5" s="91"/>
      <c r="K5" s="91"/>
      <c r="L5" s="91"/>
      <c r="M5" s="91"/>
      <c r="N5" s="193" t="s">
        <v>158</v>
      </c>
      <c r="O5" s="240"/>
      <c r="P5" s="91"/>
      <c r="Q5" s="213" t="s">
        <v>214</v>
      </c>
      <c r="R5" s="240"/>
      <c r="S5" s="240"/>
      <c r="T5" s="91"/>
      <c r="U5" s="144" t="s">
        <v>157</v>
      </c>
      <c r="V5" s="140"/>
      <c r="X5" s="154">
        <v>46112</v>
      </c>
      <c r="Y5" s="151"/>
      <c r="Z5" s="151"/>
      <c r="AH5" s="144" t="s">
        <v>158</v>
      </c>
      <c r="AI5" s="140"/>
      <c r="AK5" s="139" t="s">
        <v>214</v>
      </c>
      <c r="AL5" s="140"/>
      <c r="AM5" s="140"/>
    </row>
    <row r="6" spans="1:40" x14ac:dyDescent="0.2">
      <c r="A6" s="193" t="s">
        <v>76</v>
      </c>
      <c r="B6" s="240"/>
      <c r="C6" s="240"/>
      <c r="D6" s="243">
        <v>1</v>
      </c>
      <c r="E6" s="240"/>
      <c r="F6" s="240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144" t="s">
        <v>76</v>
      </c>
      <c r="V6" s="140"/>
      <c r="W6" s="140"/>
      <c r="X6" s="174">
        <v>1</v>
      </c>
      <c r="Y6" s="140"/>
      <c r="Z6" s="140"/>
    </row>
    <row r="7" spans="1:40" x14ac:dyDescent="0.2">
      <c r="A7" s="193" t="s">
        <v>78</v>
      </c>
      <c r="B7" s="240"/>
      <c r="C7" s="240"/>
      <c r="D7" s="243">
        <v>99999999</v>
      </c>
      <c r="E7" s="240"/>
      <c r="F7" s="240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144" t="s">
        <v>78</v>
      </c>
      <c r="V7" s="140"/>
      <c r="W7" s="140"/>
      <c r="X7" s="174">
        <v>99999999</v>
      </c>
      <c r="Y7" s="140"/>
      <c r="Z7" s="140"/>
    </row>
    <row r="8" spans="1:40" x14ac:dyDescent="0.2">
      <c r="A8" s="73" t="s">
        <v>159</v>
      </c>
      <c r="B8" s="213" t="s">
        <v>214</v>
      </c>
      <c r="C8" s="240"/>
      <c r="D8" s="193" t="s">
        <v>160</v>
      </c>
      <c r="E8" s="240"/>
      <c r="F8" s="244" t="s">
        <v>215</v>
      </c>
      <c r="G8" s="245"/>
      <c r="H8" s="245"/>
      <c r="I8" s="245"/>
      <c r="J8" s="245"/>
      <c r="K8" s="245"/>
      <c r="L8" s="91"/>
      <c r="M8" s="193" t="s">
        <v>162</v>
      </c>
      <c r="N8" s="240"/>
      <c r="O8" s="240"/>
      <c r="P8" s="246">
        <v>0</v>
      </c>
      <c r="Q8" s="240"/>
      <c r="R8" s="240"/>
      <c r="S8" s="240"/>
      <c r="T8" s="91"/>
      <c r="U8" s="76" t="s">
        <v>159</v>
      </c>
      <c r="V8" s="139" t="s">
        <v>214</v>
      </c>
      <c r="W8" s="140"/>
      <c r="X8" s="144" t="s">
        <v>160</v>
      </c>
      <c r="Y8" s="140"/>
      <c r="Z8" s="139" t="s">
        <v>215</v>
      </c>
      <c r="AA8" s="140"/>
      <c r="AB8" s="140"/>
      <c r="AC8" s="140"/>
      <c r="AD8" s="140"/>
      <c r="AE8" s="140"/>
      <c r="AG8" s="144" t="s">
        <v>162</v>
      </c>
      <c r="AH8" s="140"/>
      <c r="AI8" s="140"/>
      <c r="AJ8" s="176">
        <v>0</v>
      </c>
      <c r="AK8" s="140"/>
      <c r="AL8" s="140"/>
      <c r="AM8" s="140"/>
    </row>
    <row r="9" spans="1:40" x14ac:dyDescent="0.2">
      <c r="A9" s="95" t="s">
        <v>7</v>
      </c>
      <c r="B9" s="95" t="s">
        <v>81</v>
      </c>
      <c r="C9" s="95" t="s">
        <v>163</v>
      </c>
      <c r="D9" s="91"/>
      <c r="E9" s="95" t="s">
        <v>164</v>
      </c>
      <c r="F9" s="95" t="s">
        <v>165</v>
      </c>
      <c r="G9" s="91"/>
      <c r="H9" s="247" t="s">
        <v>166</v>
      </c>
      <c r="I9" s="240"/>
      <c r="J9" s="95" t="s">
        <v>167</v>
      </c>
      <c r="K9" s="247" t="s">
        <v>168</v>
      </c>
      <c r="L9" s="240"/>
      <c r="M9" s="247" t="s">
        <v>169</v>
      </c>
      <c r="N9" s="240"/>
      <c r="O9" s="247" t="s">
        <v>170</v>
      </c>
      <c r="P9" s="240"/>
      <c r="Q9" s="95" t="s">
        <v>171</v>
      </c>
      <c r="R9" s="95" t="s">
        <v>172</v>
      </c>
      <c r="S9" s="95" t="s">
        <v>173</v>
      </c>
      <c r="T9" s="91"/>
      <c r="U9" s="33" t="s">
        <v>7</v>
      </c>
      <c r="V9" s="33" t="s">
        <v>81</v>
      </c>
      <c r="W9" s="33" t="s">
        <v>163</v>
      </c>
      <c r="Y9" s="33" t="s">
        <v>164</v>
      </c>
      <c r="Z9" s="33" t="s">
        <v>165</v>
      </c>
      <c r="AB9" s="141" t="s">
        <v>166</v>
      </c>
      <c r="AC9" s="140"/>
      <c r="AD9" s="34" t="s">
        <v>167</v>
      </c>
      <c r="AE9" s="173" t="s">
        <v>168</v>
      </c>
      <c r="AF9" s="140"/>
      <c r="AG9" s="173" t="s">
        <v>169</v>
      </c>
      <c r="AH9" s="140"/>
      <c r="AI9" s="173" t="s">
        <v>170</v>
      </c>
      <c r="AJ9" s="140"/>
      <c r="AK9" s="34" t="s">
        <v>171</v>
      </c>
      <c r="AL9" s="33" t="s">
        <v>172</v>
      </c>
      <c r="AM9" s="33" t="s">
        <v>173</v>
      </c>
    </row>
    <row r="10" spans="1:40" x14ac:dyDescent="0.2">
      <c r="A10" s="94">
        <v>93105</v>
      </c>
      <c r="B10" s="74" t="s">
        <v>190</v>
      </c>
      <c r="C10" s="248">
        <v>45513</v>
      </c>
      <c r="D10" s="240"/>
      <c r="E10" s="74" t="s">
        <v>214</v>
      </c>
      <c r="F10" s="213" t="s">
        <v>216</v>
      </c>
      <c r="G10" s="240"/>
      <c r="H10" s="213" t="s">
        <v>217</v>
      </c>
      <c r="I10" s="240"/>
      <c r="J10" s="94">
        <v>0</v>
      </c>
      <c r="K10" s="74" t="s">
        <v>177</v>
      </c>
      <c r="L10" s="246">
        <v>1500</v>
      </c>
      <c r="M10" s="240"/>
      <c r="N10" s="240"/>
      <c r="O10" s="240"/>
      <c r="P10" s="246">
        <v>1500</v>
      </c>
      <c r="Q10" s="240"/>
      <c r="R10" s="74" t="s">
        <v>178</v>
      </c>
      <c r="S10" s="74" t="s">
        <v>178</v>
      </c>
      <c r="T10" s="91"/>
      <c r="U10" s="78">
        <v>99489</v>
      </c>
      <c r="V10" s="71" t="s">
        <v>190</v>
      </c>
      <c r="W10" s="175">
        <v>46112</v>
      </c>
      <c r="X10" s="140"/>
      <c r="Y10" s="71" t="s">
        <v>214</v>
      </c>
      <c r="Z10" s="139" t="s">
        <v>216</v>
      </c>
      <c r="AA10" s="140"/>
      <c r="AB10" s="139" t="s">
        <v>449</v>
      </c>
      <c r="AC10" s="140"/>
      <c r="AD10" s="80">
        <v>0</v>
      </c>
      <c r="AE10" s="81" t="s">
        <v>177</v>
      </c>
      <c r="AF10" s="176">
        <v>1702.95</v>
      </c>
      <c r="AG10" s="140"/>
      <c r="AH10" s="140"/>
      <c r="AI10" s="140"/>
      <c r="AJ10" s="176">
        <v>1702.95</v>
      </c>
      <c r="AK10" s="140"/>
      <c r="AL10" s="71" t="s">
        <v>178</v>
      </c>
      <c r="AM10" s="71" t="s">
        <v>178</v>
      </c>
      <c r="AN10" s="122"/>
    </row>
    <row r="11" spans="1:40" x14ac:dyDescent="0.2">
      <c r="A11" s="94">
        <v>93905</v>
      </c>
      <c r="B11" s="74" t="s">
        <v>190</v>
      </c>
      <c r="C11" s="248">
        <v>45674</v>
      </c>
      <c r="D11" s="240"/>
      <c r="E11" s="74" t="s">
        <v>214</v>
      </c>
      <c r="F11" s="213" t="s">
        <v>218</v>
      </c>
      <c r="G11" s="240"/>
      <c r="H11" s="213" t="s">
        <v>219</v>
      </c>
      <c r="I11" s="240"/>
      <c r="J11" s="94">
        <v>0</v>
      </c>
      <c r="K11" s="74" t="s">
        <v>177</v>
      </c>
      <c r="L11" s="246">
        <v>500</v>
      </c>
      <c r="M11" s="240"/>
      <c r="N11" s="240"/>
      <c r="O11" s="240"/>
      <c r="P11" s="246">
        <v>500</v>
      </c>
      <c r="Q11" s="240"/>
      <c r="R11" s="74" t="s">
        <v>178</v>
      </c>
      <c r="S11" s="74" t="s">
        <v>178</v>
      </c>
      <c r="T11" s="91"/>
      <c r="U11" s="78">
        <v>100078</v>
      </c>
      <c r="V11" s="71" t="s">
        <v>190</v>
      </c>
      <c r="W11" s="175">
        <v>46112</v>
      </c>
      <c r="X11" s="140"/>
      <c r="Y11" s="71" t="s">
        <v>214</v>
      </c>
      <c r="Z11" s="139" t="s">
        <v>450</v>
      </c>
      <c r="AA11" s="140"/>
      <c r="AB11" s="139" t="s">
        <v>451</v>
      </c>
      <c r="AC11" s="140"/>
      <c r="AD11" s="80">
        <v>0</v>
      </c>
      <c r="AE11" s="81" t="s">
        <v>177</v>
      </c>
      <c r="AF11" s="176">
        <v>139.82999999999998</v>
      </c>
      <c r="AG11" s="140"/>
      <c r="AH11" s="140"/>
      <c r="AI11" s="140"/>
      <c r="AJ11" s="176">
        <v>139.82999999999998</v>
      </c>
      <c r="AK11" s="140"/>
      <c r="AL11" s="71" t="s">
        <v>178</v>
      </c>
      <c r="AM11" s="71" t="s">
        <v>178</v>
      </c>
      <c r="AN11" s="123"/>
    </row>
    <row r="12" spans="1:40" ht="15" x14ac:dyDescent="0.25">
      <c r="A12" s="94">
        <v>94863</v>
      </c>
      <c r="B12" s="74" t="s">
        <v>190</v>
      </c>
      <c r="C12" s="248">
        <v>45747</v>
      </c>
      <c r="D12" s="240"/>
      <c r="E12" s="74" t="s">
        <v>214</v>
      </c>
      <c r="F12" s="213" t="s">
        <v>220</v>
      </c>
      <c r="G12" s="240"/>
      <c r="H12" s="213" t="s">
        <v>221</v>
      </c>
      <c r="I12" s="240"/>
      <c r="J12" s="94">
        <v>0</v>
      </c>
      <c r="K12" s="74" t="s">
        <v>177</v>
      </c>
      <c r="L12" s="246">
        <v>2167.7200000000003</v>
      </c>
      <c r="M12" s="240"/>
      <c r="N12" s="240"/>
      <c r="O12" s="240"/>
      <c r="P12" s="246">
        <v>2167.7200000000003</v>
      </c>
      <c r="Q12" s="240"/>
      <c r="R12" s="74" t="s">
        <v>178</v>
      </c>
      <c r="S12" s="74" t="s">
        <v>178</v>
      </c>
      <c r="T12" s="91"/>
      <c r="U12" s="116"/>
      <c r="V12" s="93"/>
      <c r="W12" s="93"/>
      <c r="X12" s="93"/>
      <c r="Y12" s="93"/>
      <c r="Z12" s="93"/>
      <c r="AA12" s="93"/>
      <c r="AB12" s="93"/>
      <c r="AC12" s="93"/>
      <c r="AD12" s="93"/>
      <c r="AE12" s="144" t="s">
        <v>376</v>
      </c>
      <c r="AF12" s="140"/>
      <c r="AG12" s="140"/>
      <c r="AH12" s="140"/>
      <c r="AI12" s="140"/>
      <c r="AJ12" s="233">
        <v>1842.78</v>
      </c>
      <c r="AK12" s="234"/>
      <c r="AL12" s="234"/>
      <c r="AN12" s="123"/>
    </row>
    <row r="13" spans="1:40" x14ac:dyDescent="0.2">
      <c r="A13" s="94">
        <v>95037</v>
      </c>
      <c r="B13" s="74" t="s">
        <v>190</v>
      </c>
      <c r="C13" s="248">
        <v>45747</v>
      </c>
      <c r="D13" s="240"/>
      <c r="E13" s="74" t="s">
        <v>214</v>
      </c>
      <c r="F13" s="213" t="s">
        <v>222</v>
      </c>
      <c r="G13" s="240"/>
      <c r="H13" s="213" t="s">
        <v>223</v>
      </c>
      <c r="I13" s="240"/>
      <c r="J13" s="94">
        <v>0</v>
      </c>
      <c r="K13" s="74" t="s">
        <v>177</v>
      </c>
      <c r="L13" s="246">
        <v>705</v>
      </c>
      <c r="M13" s="240"/>
      <c r="N13" s="240"/>
      <c r="O13" s="240"/>
      <c r="P13" s="246">
        <v>705</v>
      </c>
      <c r="Q13" s="240"/>
      <c r="R13" s="74" t="s">
        <v>178</v>
      </c>
      <c r="S13" s="74" t="s">
        <v>178</v>
      </c>
      <c r="T13" s="91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N13" s="123"/>
    </row>
    <row r="14" spans="1:40" ht="15" x14ac:dyDescent="0.25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193"/>
      <c r="L14" s="240"/>
      <c r="M14" s="91"/>
      <c r="N14" s="246"/>
      <c r="O14" s="240"/>
      <c r="P14" s="249">
        <v>4872.72</v>
      </c>
      <c r="Q14" s="250"/>
      <c r="R14" s="91"/>
      <c r="S14" s="91"/>
      <c r="T14" s="91"/>
      <c r="U14" s="119"/>
      <c r="V14" s="118"/>
      <c r="W14" s="237"/>
      <c r="X14" s="236"/>
      <c r="Y14" s="118"/>
      <c r="Z14" s="238"/>
      <c r="AA14" s="236"/>
      <c r="AB14" s="238"/>
      <c r="AC14" s="236"/>
      <c r="AD14" s="120"/>
      <c r="AE14" s="121"/>
      <c r="AF14" s="235"/>
      <c r="AG14" s="236"/>
      <c r="AH14" s="235"/>
      <c r="AI14" s="236"/>
      <c r="AJ14" s="236"/>
      <c r="AK14" s="236"/>
      <c r="AL14" s="118"/>
      <c r="AM14" s="118"/>
      <c r="AN14" s="123"/>
    </row>
    <row r="15" spans="1:40" x14ac:dyDescent="0.2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193"/>
      <c r="L15" s="240"/>
      <c r="M15" s="240"/>
      <c r="N15" s="246"/>
      <c r="O15" s="240"/>
      <c r="P15" s="240"/>
      <c r="Q15" s="240"/>
      <c r="R15" s="240"/>
      <c r="S15" s="91"/>
      <c r="T15" s="91"/>
      <c r="U15" s="78"/>
      <c r="V15" s="71"/>
      <c r="W15" s="175"/>
      <c r="X15" s="140"/>
      <c r="Y15" s="71"/>
      <c r="Z15" s="139"/>
      <c r="AA15" s="140"/>
      <c r="AB15" s="139"/>
      <c r="AC15" s="140"/>
      <c r="AD15" s="80"/>
      <c r="AE15" s="81"/>
      <c r="AF15" s="176"/>
      <c r="AG15" s="140"/>
      <c r="AH15" s="140"/>
      <c r="AI15" s="140"/>
      <c r="AJ15" s="176"/>
      <c r="AK15" s="140"/>
      <c r="AL15" s="71"/>
      <c r="AM15" s="71"/>
    </row>
    <row r="16" spans="1:40" x14ac:dyDescent="0.2">
      <c r="A16" s="240"/>
      <c r="B16" s="240"/>
      <c r="C16" s="240"/>
      <c r="D16" s="240"/>
      <c r="E16" s="240"/>
      <c r="F16" s="240"/>
      <c r="G16" s="213"/>
      <c r="H16" s="240"/>
      <c r="I16" s="240"/>
      <c r="J16" s="240"/>
      <c r="K16" s="240"/>
      <c r="L16" s="240"/>
      <c r="M16" s="91"/>
      <c r="N16" s="91"/>
      <c r="O16" s="91"/>
      <c r="P16" s="91"/>
      <c r="Q16" s="91"/>
      <c r="R16" s="91"/>
      <c r="S16" s="91"/>
      <c r="T16" s="91"/>
      <c r="U16" s="78"/>
      <c r="V16" s="71"/>
      <c r="W16" s="175"/>
      <c r="X16" s="140"/>
      <c r="Y16" s="71"/>
      <c r="Z16" s="139"/>
      <c r="AA16" s="140"/>
      <c r="AB16" s="139"/>
      <c r="AC16" s="140"/>
      <c r="AD16" s="80"/>
      <c r="AE16" s="81"/>
      <c r="AF16" s="176"/>
      <c r="AG16" s="140"/>
      <c r="AH16" s="140"/>
      <c r="AI16" s="140"/>
      <c r="AJ16" s="176"/>
      <c r="AK16" s="140"/>
      <c r="AL16" s="71"/>
      <c r="AM16" s="71"/>
    </row>
    <row r="17" spans="1:39" s="1" customFormat="1" ht="13.5" customHeight="1" x14ac:dyDescent="0.25">
      <c r="A17" s="251"/>
      <c r="B17" s="252"/>
      <c r="C17" s="252"/>
      <c r="D17" s="252"/>
      <c r="E17" s="252"/>
      <c r="F17" s="252"/>
      <c r="G17" s="252"/>
      <c r="H17" s="252"/>
      <c r="I17" s="254"/>
      <c r="J17" s="255"/>
      <c r="K17" s="257"/>
      <c r="L17" s="258"/>
      <c r="M17" s="258"/>
      <c r="N17" s="258"/>
      <c r="O17" s="258"/>
      <c r="P17" s="258"/>
      <c r="Q17" s="258"/>
      <c r="R17" s="258"/>
      <c r="S17" s="258"/>
      <c r="T17" s="116"/>
      <c r="U17" s="116"/>
      <c r="V17" s="93"/>
      <c r="W17" s="93"/>
      <c r="X17" s="93"/>
      <c r="Y17" s="93"/>
      <c r="Z17" s="93"/>
      <c r="AA17" s="93"/>
      <c r="AB17" s="93"/>
      <c r="AC17" s="93"/>
      <c r="AD17" s="93"/>
      <c r="AE17" s="270"/>
      <c r="AF17" s="271"/>
      <c r="AG17" s="117"/>
      <c r="AH17" s="272"/>
      <c r="AI17" s="271"/>
      <c r="AJ17" s="272"/>
      <c r="AK17" s="271"/>
      <c r="AL17" s="271"/>
    </row>
    <row r="18" spans="1:39" x14ac:dyDescent="0.2">
      <c r="A18" s="253"/>
      <c r="B18" s="253"/>
      <c r="C18" s="253"/>
      <c r="D18" s="253"/>
      <c r="E18" s="253"/>
      <c r="F18" s="253"/>
      <c r="G18" s="253"/>
      <c r="H18" s="253"/>
      <c r="I18" s="256"/>
      <c r="J18" s="256"/>
      <c r="K18" s="253"/>
      <c r="L18" s="253"/>
      <c r="M18" s="253"/>
      <c r="N18" s="253"/>
      <c r="O18" s="253"/>
      <c r="P18" s="253"/>
      <c r="Q18" s="253"/>
      <c r="R18" s="253"/>
      <c r="S18" s="253"/>
      <c r="T18" s="91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144"/>
      <c r="AF18" s="140"/>
      <c r="AG18" s="140"/>
      <c r="AH18" s="140"/>
      <c r="AI18" s="140"/>
      <c r="AJ18" s="176"/>
      <c r="AK18" s="140"/>
      <c r="AL18" s="71"/>
    </row>
    <row r="19" spans="1:39" x14ac:dyDescent="0.2">
      <c r="AA19" s="167"/>
      <c r="AB19" s="140"/>
      <c r="AC19" s="140"/>
      <c r="AD19" s="140"/>
      <c r="AE19" s="140"/>
      <c r="AF19" s="140"/>
    </row>
    <row r="20" spans="1:39" x14ac:dyDescent="0.2">
      <c r="A20" s="259" t="s">
        <v>373</v>
      </c>
      <c r="B20" s="260"/>
      <c r="C20" s="260"/>
      <c r="D20" s="260"/>
      <c r="E20" s="260"/>
      <c r="F20" s="260"/>
      <c r="G20" s="260"/>
      <c r="H20" s="260"/>
      <c r="I20" s="263">
        <f>P14-5519.31</f>
        <v>-646.59000000000015</v>
      </c>
      <c r="J20" s="264"/>
      <c r="K20" s="266" t="s">
        <v>382</v>
      </c>
      <c r="L20" s="267"/>
      <c r="M20" s="267"/>
      <c r="N20" s="267"/>
      <c r="O20" s="267"/>
      <c r="P20" s="267"/>
      <c r="Q20" s="267"/>
      <c r="R20" s="267"/>
      <c r="S20" s="268"/>
      <c r="U20" s="259" t="s">
        <v>506</v>
      </c>
      <c r="V20" s="260"/>
      <c r="W20" s="260"/>
      <c r="X20" s="260"/>
      <c r="Y20" s="260"/>
      <c r="Z20" s="260"/>
      <c r="AA20" s="260"/>
      <c r="AB20" s="260"/>
      <c r="AC20" s="263">
        <f>AJ12-P14</f>
        <v>-3029.9400000000005</v>
      </c>
      <c r="AD20" s="264"/>
      <c r="AE20" s="266" t="s">
        <v>453</v>
      </c>
      <c r="AF20" s="267"/>
      <c r="AG20" s="267"/>
      <c r="AH20" s="267"/>
      <c r="AI20" s="267"/>
      <c r="AJ20" s="267"/>
      <c r="AK20" s="267"/>
      <c r="AL20" s="267"/>
      <c r="AM20" s="268"/>
    </row>
    <row r="21" spans="1:39" ht="27" customHeight="1" x14ac:dyDescent="0.2">
      <c r="A21" s="261"/>
      <c r="B21" s="262"/>
      <c r="C21" s="262"/>
      <c r="D21" s="262"/>
      <c r="E21" s="262"/>
      <c r="F21" s="262"/>
      <c r="G21" s="262"/>
      <c r="H21" s="262"/>
      <c r="I21" s="265"/>
      <c r="J21" s="265"/>
      <c r="K21" s="262"/>
      <c r="L21" s="262"/>
      <c r="M21" s="262"/>
      <c r="N21" s="262"/>
      <c r="O21" s="262"/>
      <c r="P21" s="262"/>
      <c r="Q21" s="262"/>
      <c r="R21" s="262"/>
      <c r="S21" s="269"/>
      <c r="U21" s="261"/>
      <c r="V21" s="262"/>
      <c r="W21" s="262"/>
      <c r="X21" s="262"/>
      <c r="Y21" s="262"/>
      <c r="Z21" s="262"/>
      <c r="AA21" s="262"/>
      <c r="AB21" s="262"/>
      <c r="AC21" s="265"/>
      <c r="AD21" s="265"/>
      <c r="AE21" s="262"/>
      <c r="AF21" s="262"/>
      <c r="AG21" s="262"/>
      <c r="AH21" s="262"/>
      <c r="AI21" s="262"/>
      <c r="AJ21" s="262"/>
      <c r="AK21" s="262"/>
      <c r="AL21" s="262"/>
      <c r="AM21" s="269"/>
    </row>
  </sheetData>
  <mergeCells count="132">
    <mergeCell ref="AJ18:AK18"/>
    <mergeCell ref="AA19:AF19"/>
    <mergeCell ref="A17:H18"/>
    <mergeCell ref="I17:J18"/>
    <mergeCell ref="K17:S18"/>
    <mergeCell ref="A20:H21"/>
    <mergeCell ref="I20:J21"/>
    <mergeCell ref="K20:S21"/>
    <mergeCell ref="U20:AB21"/>
    <mergeCell ref="AC20:AD21"/>
    <mergeCell ref="AE20:AM21"/>
    <mergeCell ref="AE17:AF17"/>
    <mergeCell ref="AH17:AI17"/>
    <mergeCell ref="AJ17:AL17"/>
    <mergeCell ref="AE18:AG18"/>
    <mergeCell ref="AH18:AI18"/>
    <mergeCell ref="L12:M12"/>
    <mergeCell ref="N12:O12"/>
    <mergeCell ref="P12:Q12"/>
    <mergeCell ref="A16:F16"/>
    <mergeCell ref="G16:L16"/>
    <mergeCell ref="P14:Q14"/>
    <mergeCell ref="A14:J14"/>
    <mergeCell ref="K14:L14"/>
    <mergeCell ref="N14:O14"/>
    <mergeCell ref="A15:J15"/>
    <mergeCell ref="K15:M15"/>
    <mergeCell ref="N15:O15"/>
    <mergeCell ref="P15:R15"/>
    <mergeCell ref="C13:D13"/>
    <mergeCell ref="F13:G13"/>
    <mergeCell ref="H13:I13"/>
    <mergeCell ref="L13:M13"/>
    <mergeCell ref="N13:O13"/>
    <mergeCell ref="P13:Q13"/>
    <mergeCell ref="C12:D12"/>
    <mergeCell ref="F12:G12"/>
    <mergeCell ref="H12:I12"/>
    <mergeCell ref="H9:I9"/>
    <mergeCell ref="K9:L9"/>
    <mergeCell ref="M9:N9"/>
    <mergeCell ref="O9:P9"/>
    <mergeCell ref="P11:Q11"/>
    <mergeCell ref="C10:D10"/>
    <mergeCell ref="F10:G10"/>
    <mergeCell ref="H10:I10"/>
    <mergeCell ref="L10:M10"/>
    <mergeCell ref="N10:O10"/>
    <mergeCell ref="P10:Q10"/>
    <mergeCell ref="C11:D11"/>
    <mergeCell ref="F11:G11"/>
    <mergeCell ref="H11:I11"/>
    <mergeCell ref="L11:M11"/>
    <mergeCell ref="N11:O11"/>
    <mergeCell ref="A5:B5"/>
    <mergeCell ref="D5:F5"/>
    <mergeCell ref="N5:O5"/>
    <mergeCell ref="Q5:S5"/>
    <mergeCell ref="A6:C6"/>
    <mergeCell ref="D6:F6"/>
    <mergeCell ref="A7:C7"/>
    <mergeCell ref="D7:F7"/>
    <mergeCell ref="B8:C8"/>
    <mergeCell ref="D8:E8"/>
    <mergeCell ref="F8:K8"/>
    <mergeCell ref="M8:O8"/>
    <mergeCell ref="P8:S8"/>
    <mergeCell ref="V2:W2"/>
    <mergeCell ref="U1:AM1"/>
    <mergeCell ref="B2:C2"/>
    <mergeCell ref="A3:E3"/>
    <mergeCell ref="F3:N3"/>
    <mergeCell ref="A4:B4"/>
    <mergeCell ref="D4:F4"/>
    <mergeCell ref="N4:P4"/>
    <mergeCell ref="Q4:S4"/>
    <mergeCell ref="A1:S1"/>
    <mergeCell ref="AK4:AM4"/>
    <mergeCell ref="U5:V5"/>
    <mergeCell ref="X5:Z5"/>
    <mergeCell ref="AH5:AI5"/>
    <mergeCell ref="AK5:AM5"/>
    <mergeCell ref="Z3:AH3"/>
    <mergeCell ref="U4:V4"/>
    <mergeCell ref="X4:Z4"/>
    <mergeCell ref="AH4:AJ4"/>
    <mergeCell ref="AG8:AI8"/>
    <mergeCell ref="AJ8:AM8"/>
    <mergeCell ref="AB9:AC9"/>
    <mergeCell ref="AE9:AF9"/>
    <mergeCell ref="AG9:AH9"/>
    <mergeCell ref="AI9:AJ9"/>
    <mergeCell ref="U6:W6"/>
    <mergeCell ref="X6:Z6"/>
    <mergeCell ref="U7:W7"/>
    <mergeCell ref="X7:Z7"/>
    <mergeCell ref="V8:W8"/>
    <mergeCell ref="X8:Y8"/>
    <mergeCell ref="Z8:AE8"/>
    <mergeCell ref="AJ10:AK10"/>
    <mergeCell ref="W11:X11"/>
    <mergeCell ref="Z11:AA11"/>
    <mergeCell ref="AB11:AC11"/>
    <mergeCell ref="AF11:AG11"/>
    <mergeCell ref="AH11:AI11"/>
    <mergeCell ref="AJ11:AK11"/>
    <mergeCell ref="W10:X10"/>
    <mergeCell ref="Z10:AA10"/>
    <mergeCell ref="AB10:AC10"/>
    <mergeCell ref="AF10:AG10"/>
    <mergeCell ref="AH10:AI10"/>
    <mergeCell ref="W16:X16"/>
    <mergeCell ref="Z16:AA16"/>
    <mergeCell ref="AB16:AC16"/>
    <mergeCell ref="AH12:AI12"/>
    <mergeCell ref="AJ12:AL12"/>
    <mergeCell ref="AH14:AI14"/>
    <mergeCell ref="W14:X14"/>
    <mergeCell ref="Z14:AA14"/>
    <mergeCell ref="AB14:AC14"/>
    <mergeCell ref="AF14:AG14"/>
    <mergeCell ref="AJ14:AK14"/>
    <mergeCell ref="W15:X15"/>
    <mergeCell ref="Z15:AA15"/>
    <mergeCell ref="AB15:AC15"/>
    <mergeCell ref="AF15:AG15"/>
    <mergeCell ref="AH15:AI15"/>
    <mergeCell ref="AJ15:AK15"/>
    <mergeCell ref="AE12:AG12"/>
    <mergeCell ref="AF16:AG16"/>
    <mergeCell ref="AH16:AI16"/>
    <mergeCell ref="AJ16:AK16"/>
  </mergeCells>
  <pageMargins left="0.7" right="0.7" top="0.75" bottom="0.75" header="0.3" footer="0.3"/>
  <pageSetup paperSize="9" scale="5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EE2F6-33B5-4273-A49A-8FC598EBB6DC}">
  <sheetPr>
    <pageSetUpPr fitToPage="1"/>
  </sheetPr>
  <dimension ref="A1:AA64"/>
  <sheetViews>
    <sheetView topLeftCell="A44" workbookViewId="0">
      <selection activeCell="I70" sqref="I70"/>
    </sheetView>
  </sheetViews>
  <sheetFormatPr defaultRowHeight="12.75" x14ac:dyDescent="0.2"/>
  <cols>
    <col min="1" max="2" width="9.140625" style="14"/>
    <col min="3" max="3" width="10.42578125" style="14" customWidth="1"/>
    <col min="4" max="4" width="22.85546875" style="14" customWidth="1"/>
    <col min="5" max="5" width="41.42578125" style="14" customWidth="1"/>
    <col min="6" max="6" width="12.28515625" style="14" customWidth="1"/>
    <col min="7" max="7" width="9.28515625" style="14" customWidth="1"/>
    <col min="8" max="9" width="9.140625" style="14"/>
    <col min="10" max="10" width="5.140625" style="1" customWidth="1"/>
    <col min="11" max="11" width="6" style="1" customWidth="1"/>
    <col min="12" max="12" width="4.5703125" style="1" customWidth="1"/>
    <col min="13" max="13" width="9.42578125" style="1" customWidth="1"/>
    <col min="14" max="14" width="2.140625" style="1" customWidth="1"/>
    <col min="15" max="15" width="5" style="1" customWidth="1"/>
    <col min="16" max="16" width="7.42578125" style="1" customWidth="1"/>
    <col min="17" max="17" width="3.140625" style="1" customWidth="1"/>
    <col min="18" max="18" width="4.7109375" style="1" customWidth="1"/>
    <col min="19" max="19" width="26.140625" style="1" customWidth="1"/>
    <col min="20" max="20" width="3.5703125" style="1" customWidth="1"/>
    <col min="21" max="21" width="6" style="1" customWidth="1"/>
    <col min="22" max="22" width="4.28515625" style="1" customWidth="1"/>
    <col min="23" max="23" width="5.7109375" style="1" customWidth="1"/>
    <col min="24" max="24" width="3.140625" style="1" customWidth="1"/>
    <col min="25" max="25" width="6" style="1" customWidth="1"/>
    <col min="26" max="26" width="4.42578125" style="1" customWidth="1"/>
    <col min="27" max="27" width="2.28515625" style="1" customWidth="1"/>
    <col min="28" max="16384" width="9.140625" style="14"/>
  </cols>
  <sheetData>
    <row r="1" spans="1:27" ht="18.75" x14ac:dyDescent="0.3">
      <c r="A1" s="273" t="s">
        <v>385</v>
      </c>
      <c r="B1" s="273"/>
      <c r="C1" s="273"/>
      <c r="D1" s="273"/>
      <c r="E1" s="273"/>
      <c r="F1" s="273"/>
      <c r="G1" s="273"/>
      <c r="H1" s="273"/>
      <c r="K1" s="277" t="s">
        <v>500</v>
      </c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</row>
    <row r="2" spans="1:27" ht="15.75" thickBot="1" x14ac:dyDescent="0.3">
      <c r="A2" s="276" t="s">
        <v>309</v>
      </c>
      <c r="B2" s="276"/>
      <c r="C2" s="276"/>
      <c r="D2" s="276"/>
      <c r="E2" s="276"/>
      <c r="F2" s="276"/>
      <c r="G2" s="276"/>
      <c r="H2" s="276"/>
      <c r="K2" s="2" t="s">
        <v>2</v>
      </c>
      <c r="L2" s="150" t="s">
        <v>454</v>
      </c>
      <c r="M2" s="140"/>
    </row>
    <row r="3" spans="1:27" ht="15.75" thickBot="1" x14ac:dyDescent="0.3">
      <c r="A3" s="82" t="s">
        <v>383</v>
      </c>
      <c r="B3" s="82"/>
      <c r="C3" s="82"/>
      <c r="D3" s="82" t="s">
        <v>384</v>
      </c>
      <c r="E3" s="124"/>
      <c r="F3" s="124"/>
      <c r="G3" s="124"/>
      <c r="H3" s="124"/>
      <c r="K3" s="279" t="s">
        <v>433</v>
      </c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</row>
    <row r="4" spans="1:27" ht="15" x14ac:dyDescent="0.25">
      <c r="A4" s="46" t="s">
        <v>7</v>
      </c>
      <c r="B4" s="46" t="s">
        <v>81</v>
      </c>
      <c r="C4" s="46" t="s">
        <v>163</v>
      </c>
      <c r="D4" s="46" t="s">
        <v>310</v>
      </c>
      <c r="E4" s="46" t="s">
        <v>166</v>
      </c>
      <c r="F4" s="46" t="s">
        <v>311</v>
      </c>
      <c r="G4" s="46" t="s">
        <v>170</v>
      </c>
      <c r="H4" s="46" t="s">
        <v>171</v>
      </c>
      <c r="K4" s="144" t="s">
        <v>154</v>
      </c>
      <c r="L4" s="140"/>
      <c r="N4" s="154">
        <v>45748</v>
      </c>
      <c r="O4" s="151"/>
      <c r="P4" s="151"/>
      <c r="V4" s="144" t="s">
        <v>155</v>
      </c>
      <c r="W4" s="140"/>
      <c r="X4" s="140"/>
      <c r="Y4" s="139" t="s">
        <v>455</v>
      </c>
      <c r="Z4" s="140"/>
      <c r="AA4" s="140"/>
    </row>
    <row r="5" spans="1:27" ht="15" x14ac:dyDescent="0.25">
      <c r="A5" s="40"/>
      <c r="B5" s="41" t="s">
        <v>312</v>
      </c>
      <c r="C5" s="41" t="s">
        <v>313</v>
      </c>
      <c r="D5" s="41" t="s">
        <v>312</v>
      </c>
      <c r="E5" s="41" t="s">
        <v>314</v>
      </c>
      <c r="F5" s="42">
        <v>13910.02</v>
      </c>
      <c r="G5" s="42">
        <v>13910.02</v>
      </c>
      <c r="H5" s="42">
        <v>0</v>
      </c>
      <c r="K5" s="144" t="s">
        <v>157</v>
      </c>
      <c r="L5" s="140"/>
      <c r="N5" s="154">
        <v>46112</v>
      </c>
      <c r="O5" s="151"/>
      <c r="P5" s="151"/>
      <c r="V5" s="144" t="s">
        <v>158</v>
      </c>
      <c r="W5" s="140"/>
      <c r="Y5" s="139" t="s">
        <v>455</v>
      </c>
      <c r="Z5" s="140"/>
      <c r="AA5" s="140"/>
    </row>
    <row r="6" spans="1:27" ht="15" x14ac:dyDescent="0.25">
      <c r="A6" s="40">
        <v>86013</v>
      </c>
      <c r="B6" s="41" t="s">
        <v>190</v>
      </c>
      <c r="C6" s="41" t="s">
        <v>313</v>
      </c>
      <c r="D6" s="41" t="s">
        <v>225</v>
      </c>
      <c r="E6" s="41" t="s">
        <v>226</v>
      </c>
      <c r="F6" s="42">
        <v>50</v>
      </c>
      <c r="G6" s="42">
        <v>0</v>
      </c>
      <c r="H6" s="42">
        <v>50</v>
      </c>
      <c r="K6" s="144" t="s">
        <v>76</v>
      </c>
      <c r="L6" s="140"/>
      <c r="M6" s="140"/>
      <c r="N6" s="174">
        <v>1</v>
      </c>
      <c r="O6" s="140"/>
      <c r="P6" s="140"/>
    </row>
    <row r="7" spans="1:27" ht="15" x14ac:dyDescent="0.25">
      <c r="A7" s="40">
        <v>86048</v>
      </c>
      <c r="B7" s="41" t="s">
        <v>190</v>
      </c>
      <c r="C7" s="41" t="s">
        <v>313</v>
      </c>
      <c r="D7" s="41" t="s">
        <v>312</v>
      </c>
      <c r="E7" s="41" t="s">
        <v>227</v>
      </c>
      <c r="F7" s="42">
        <v>13.25</v>
      </c>
      <c r="G7" s="42">
        <v>0</v>
      </c>
      <c r="H7" s="42">
        <v>13.25</v>
      </c>
      <c r="K7" s="144" t="s">
        <v>78</v>
      </c>
      <c r="L7" s="140"/>
      <c r="M7" s="140"/>
      <c r="N7" s="174">
        <v>99999999</v>
      </c>
      <c r="O7" s="140"/>
      <c r="P7" s="140"/>
    </row>
    <row r="8" spans="1:27" ht="15" x14ac:dyDescent="0.25">
      <c r="A8" s="40">
        <v>86800</v>
      </c>
      <c r="B8" s="41" t="s">
        <v>190</v>
      </c>
      <c r="C8" s="41" t="s">
        <v>313</v>
      </c>
      <c r="D8" s="41" t="s">
        <v>228</v>
      </c>
      <c r="E8" s="41" t="s">
        <v>229</v>
      </c>
      <c r="F8" s="42">
        <v>2345.91</v>
      </c>
      <c r="G8" s="42">
        <v>0</v>
      </c>
      <c r="H8" s="42">
        <v>2345.91</v>
      </c>
      <c r="K8" s="76" t="s">
        <v>159</v>
      </c>
      <c r="L8" s="139" t="s">
        <v>455</v>
      </c>
      <c r="M8" s="140"/>
      <c r="N8" s="144" t="s">
        <v>160</v>
      </c>
      <c r="O8" s="140"/>
      <c r="P8" s="139" t="s">
        <v>224</v>
      </c>
      <c r="Q8" s="140"/>
      <c r="R8" s="140"/>
      <c r="S8" s="140"/>
      <c r="U8" s="144" t="s">
        <v>162</v>
      </c>
      <c r="V8" s="140"/>
      <c r="W8" s="140"/>
      <c r="X8" s="176">
        <v>0.01</v>
      </c>
      <c r="Y8" s="140"/>
      <c r="Z8" s="140"/>
      <c r="AA8" s="140"/>
    </row>
    <row r="9" spans="1:27" ht="15" x14ac:dyDescent="0.25">
      <c r="A9" s="40">
        <v>87207</v>
      </c>
      <c r="B9" s="41" t="s">
        <v>190</v>
      </c>
      <c r="C9" s="41" t="s">
        <v>313</v>
      </c>
      <c r="D9" s="41" t="s">
        <v>230</v>
      </c>
      <c r="E9" s="41" t="s">
        <v>231</v>
      </c>
      <c r="F9" s="42">
        <v>245.28</v>
      </c>
      <c r="G9" s="42">
        <v>0</v>
      </c>
      <c r="H9" s="42">
        <v>245.28</v>
      </c>
      <c r="K9" s="33" t="s">
        <v>7</v>
      </c>
      <c r="L9" s="33" t="s">
        <v>81</v>
      </c>
      <c r="M9" s="33" t="s">
        <v>163</v>
      </c>
      <c r="O9" s="33" t="s">
        <v>164</v>
      </c>
      <c r="P9" s="33" t="s">
        <v>165</v>
      </c>
      <c r="R9" s="141" t="s">
        <v>166</v>
      </c>
      <c r="S9" s="140"/>
      <c r="U9" s="173" t="s">
        <v>169</v>
      </c>
      <c r="V9" s="140"/>
      <c r="W9" s="173" t="s">
        <v>170</v>
      </c>
      <c r="X9" s="140"/>
      <c r="Y9" s="34" t="s">
        <v>171</v>
      </c>
      <c r="Z9" s="33" t="s">
        <v>172</v>
      </c>
      <c r="AA9" s="33" t="s">
        <v>173</v>
      </c>
    </row>
    <row r="10" spans="1:27" ht="15" x14ac:dyDescent="0.25">
      <c r="A10" s="40">
        <v>88267</v>
      </c>
      <c r="B10" s="41" t="s">
        <v>190</v>
      </c>
      <c r="C10" s="41" t="s">
        <v>313</v>
      </c>
      <c r="D10" s="41" t="s">
        <v>312</v>
      </c>
      <c r="E10" s="41" t="s">
        <v>232</v>
      </c>
      <c r="F10" s="42">
        <v>79.5</v>
      </c>
      <c r="G10" s="42">
        <v>0</v>
      </c>
      <c r="H10" s="42">
        <v>79.5</v>
      </c>
      <c r="J10" s="140"/>
      <c r="K10" s="140"/>
      <c r="L10" s="140"/>
      <c r="M10" s="175">
        <v>45748</v>
      </c>
      <c r="N10" s="140"/>
      <c r="R10" s="139" t="s">
        <v>434</v>
      </c>
      <c r="S10" s="140"/>
      <c r="T10" s="176">
        <v>17917.879999999997</v>
      </c>
      <c r="U10" s="140"/>
      <c r="V10" s="176">
        <v>17917.879999999997</v>
      </c>
      <c r="W10" s="140"/>
      <c r="X10" s="140"/>
      <c r="Y10" s="140"/>
      <c r="Z10" s="140"/>
    </row>
    <row r="11" spans="1:27" ht="15" x14ac:dyDescent="0.25">
      <c r="A11" s="40">
        <v>88484</v>
      </c>
      <c r="B11" s="41" t="s">
        <v>190</v>
      </c>
      <c r="C11" s="41" t="s">
        <v>313</v>
      </c>
      <c r="D11" s="41" t="s">
        <v>233</v>
      </c>
      <c r="E11" s="41" t="s">
        <v>234</v>
      </c>
      <c r="F11" s="42">
        <v>91.72</v>
      </c>
      <c r="G11" s="42">
        <v>0</v>
      </c>
      <c r="H11" s="42">
        <v>91.72</v>
      </c>
      <c r="K11" s="78">
        <v>84676</v>
      </c>
      <c r="L11" s="71" t="s">
        <v>190</v>
      </c>
      <c r="M11" s="175">
        <v>45748</v>
      </c>
      <c r="N11" s="140"/>
      <c r="O11" s="71" t="s">
        <v>455</v>
      </c>
      <c r="P11" s="139" t="s">
        <v>456</v>
      </c>
      <c r="Q11" s="140"/>
      <c r="R11" s="139" t="s">
        <v>457</v>
      </c>
      <c r="S11" s="140"/>
      <c r="T11" s="176">
        <v>6.24</v>
      </c>
      <c r="U11" s="140"/>
      <c r="V11" s="140"/>
      <c r="W11" s="140"/>
      <c r="X11" s="176">
        <v>6.24</v>
      </c>
      <c r="Y11" s="140"/>
      <c r="Z11" s="71" t="s">
        <v>178</v>
      </c>
      <c r="AA11" s="71" t="s">
        <v>178</v>
      </c>
    </row>
    <row r="12" spans="1:27" ht="15" x14ac:dyDescent="0.25">
      <c r="A12" s="40">
        <v>88811</v>
      </c>
      <c r="B12" s="41" t="s">
        <v>190</v>
      </c>
      <c r="C12" s="41" t="s">
        <v>313</v>
      </c>
      <c r="D12" s="41" t="s">
        <v>235</v>
      </c>
      <c r="E12" s="41" t="s">
        <v>236</v>
      </c>
      <c r="F12" s="42">
        <v>1148</v>
      </c>
      <c r="G12" s="42">
        <v>0</v>
      </c>
      <c r="H12" s="42">
        <v>1148</v>
      </c>
      <c r="K12" s="78">
        <v>91031</v>
      </c>
      <c r="L12" s="71" t="s">
        <v>190</v>
      </c>
      <c r="M12" s="175">
        <v>45748</v>
      </c>
      <c r="N12" s="140"/>
      <c r="O12" s="71" t="s">
        <v>455</v>
      </c>
      <c r="P12" s="139" t="s">
        <v>264</v>
      </c>
      <c r="Q12" s="140"/>
      <c r="R12" s="139" t="s">
        <v>265</v>
      </c>
      <c r="S12" s="140"/>
      <c r="T12" s="176">
        <v>2441.5299999999997</v>
      </c>
      <c r="U12" s="140"/>
      <c r="V12" s="140"/>
      <c r="W12" s="140"/>
      <c r="X12" s="176">
        <v>2441.5299999999997</v>
      </c>
      <c r="Y12" s="140"/>
      <c r="Z12" s="71" t="s">
        <v>178</v>
      </c>
      <c r="AA12" s="71" t="s">
        <v>178</v>
      </c>
    </row>
    <row r="13" spans="1:27" ht="15" x14ac:dyDescent="0.25">
      <c r="A13" s="40">
        <v>88857</v>
      </c>
      <c r="B13" s="41" t="s">
        <v>190</v>
      </c>
      <c r="C13" s="41" t="s">
        <v>313</v>
      </c>
      <c r="D13" s="41" t="s">
        <v>237</v>
      </c>
      <c r="E13" s="41" t="s">
        <v>238</v>
      </c>
      <c r="F13" s="42">
        <v>426.04</v>
      </c>
      <c r="G13" s="42">
        <v>0</v>
      </c>
      <c r="H13" s="42">
        <v>426.04</v>
      </c>
      <c r="K13" s="78">
        <v>91537</v>
      </c>
      <c r="L13" s="71" t="s">
        <v>190</v>
      </c>
      <c r="M13" s="175">
        <v>45748</v>
      </c>
      <c r="N13" s="140"/>
      <c r="O13" s="71" t="s">
        <v>455</v>
      </c>
      <c r="P13" s="139" t="s">
        <v>230</v>
      </c>
      <c r="Q13" s="140"/>
      <c r="R13" s="139" t="s">
        <v>458</v>
      </c>
      <c r="S13" s="140"/>
      <c r="T13" s="176">
        <v>269.04000000000002</v>
      </c>
      <c r="U13" s="140"/>
      <c r="V13" s="140"/>
      <c r="W13" s="140"/>
      <c r="X13" s="176">
        <v>269.04000000000002</v>
      </c>
      <c r="Y13" s="140"/>
      <c r="Z13" s="71" t="s">
        <v>178</v>
      </c>
      <c r="AA13" s="71" t="s">
        <v>178</v>
      </c>
    </row>
    <row r="14" spans="1:27" ht="15" x14ac:dyDescent="0.25">
      <c r="A14" s="40">
        <v>89181</v>
      </c>
      <c r="B14" s="41" t="s">
        <v>190</v>
      </c>
      <c r="C14" s="41" t="s">
        <v>313</v>
      </c>
      <c r="D14" s="41" t="s">
        <v>239</v>
      </c>
      <c r="E14" s="41" t="s">
        <v>240</v>
      </c>
      <c r="F14" s="42">
        <v>119.25</v>
      </c>
      <c r="G14" s="42">
        <v>0</v>
      </c>
      <c r="H14" s="42">
        <v>119.25</v>
      </c>
      <c r="K14" s="78">
        <v>91547</v>
      </c>
      <c r="L14" s="71" t="s">
        <v>190</v>
      </c>
      <c r="M14" s="175">
        <v>45748</v>
      </c>
      <c r="N14" s="140"/>
      <c r="O14" s="71" t="s">
        <v>455</v>
      </c>
      <c r="P14" s="139" t="s">
        <v>271</v>
      </c>
      <c r="Q14" s="140"/>
      <c r="R14" s="139" t="s">
        <v>272</v>
      </c>
      <c r="S14" s="140"/>
      <c r="T14" s="176">
        <v>492.93999999999994</v>
      </c>
      <c r="U14" s="140"/>
      <c r="V14" s="140"/>
      <c r="W14" s="140"/>
      <c r="X14" s="176">
        <v>492.93999999999994</v>
      </c>
      <c r="Y14" s="140"/>
      <c r="Z14" s="71" t="s">
        <v>178</v>
      </c>
      <c r="AA14" s="71" t="s">
        <v>178</v>
      </c>
    </row>
    <row r="15" spans="1:27" ht="15" x14ac:dyDescent="0.25">
      <c r="A15" s="40">
        <v>89293</v>
      </c>
      <c r="B15" s="41" t="s">
        <v>190</v>
      </c>
      <c r="C15" s="41" t="s">
        <v>313</v>
      </c>
      <c r="D15" s="41" t="s">
        <v>241</v>
      </c>
      <c r="E15" s="41" t="s">
        <v>242</v>
      </c>
      <c r="F15" s="42">
        <v>459.98</v>
      </c>
      <c r="G15" s="42">
        <v>0</v>
      </c>
      <c r="H15" s="42">
        <v>459.98</v>
      </c>
      <c r="K15" s="78">
        <v>91823</v>
      </c>
      <c r="L15" s="71" t="s">
        <v>190</v>
      </c>
      <c r="M15" s="175">
        <v>45748</v>
      </c>
      <c r="N15" s="140"/>
      <c r="O15" s="71" t="s">
        <v>455</v>
      </c>
      <c r="P15" s="139" t="s">
        <v>273</v>
      </c>
      <c r="Q15" s="140"/>
      <c r="R15" s="139" t="s">
        <v>274</v>
      </c>
      <c r="S15" s="140"/>
      <c r="T15" s="176">
        <v>30</v>
      </c>
      <c r="U15" s="140"/>
      <c r="V15" s="140"/>
      <c r="W15" s="140"/>
      <c r="X15" s="176">
        <v>30</v>
      </c>
      <c r="Y15" s="140"/>
      <c r="Z15" s="71" t="s">
        <v>178</v>
      </c>
      <c r="AA15" s="71" t="s">
        <v>178</v>
      </c>
    </row>
    <row r="16" spans="1:27" ht="15" x14ac:dyDescent="0.25">
      <c r="A16" s="40">
        <v>89369</v>
      </c>
      <c r="B16" s="41" t="s">
        <v>190</v>
      </c>
      <c r="C16" s="41" t="s">
        <v>313</v>
      </c>
      <c r="D16" s="41" t="s">
        <v>243</v>
      </c>
      <c r="E16" s="41" t="s">
        <v>312</v>
      </c>
      <c r="F16" s="42">
        <v>1148</v>
      </c>
      <c r="G16" s="42">
        <v>0</v>
      </c>
      <c r="H16" s="42">
        <v>1148</v>
      </c>
      <c r="K16" s="78">
        <v>92355</v>
      </c>
      <c r="L16" s="71" t="s">
        <v>190</v>
      </c>
      <c r="M16" s="175">
        <v>45748</v>
      </c>
      <c r="N16" s="140"/>
      <c r="O16" s="71" t="s">
        <v>455</v>
      </c>
      <c r="P16" s="140"/>
      <c r="Q16" s="140"/>
      <c r="R16" s="139" t="s">
        <v>275</v>
      </c>
      <c r="S16" s="140"/>
      <c r="T16" s="176">
        <v>84.75</v>
      </c>
      <c r="U16" s="140"/>
      <c r="V16" s="140"/>
      <c r="W16" s="140"/>
      <c r="X16" s="176">
        <v>84.75</v>
      </c>
      <c r="Y16" s="140"/>
      <c r="Z16" s="71" t="s">
        <v>178</v>
      </c>
      <c r="AA16" s="71" t="s">
        <v>178</v>
      </c>
    </row>
    <row r="17" spans="1:27" ht="15" x14ac:dyDescent="0.25">
      <c r="A17" s="40">
        <v>89633</v>
      </c>
      <c r="B17" s="41" t="s">
        <v>190</v>
      </c>
      <c r="C17" s="41" t="s">
        <v>313</v>
      </c>
      <c r="D17" s="41" t="s">
        <v>244</v>
      </c>
      <c r="E17" s="41" t="s">
        <v>245</v>
      </c>
      <c r="F17" s="42">
        <v>1379.23</v>
      </c>
      <c r="G17" s="42">
        <v>0</v>
      </c>
      <c r="H17" s="42">
        <v>1379.23</v>
      </c>
      <c r="K17" s="78">
        <v>92495</v>
      </c>
      <c r="L17" s="71" t="s">
        <v>190</v>
      </c>
      <c r="M17" s="175">
        <v>45748</v>
      </c>
      <c r="N17" s="140"/>
      <c r="O17" s="71" t="s">
        <v>455</v>
      </c>
      <c r="P17" s="139" t="s">
        <v>233</v>
      </c>
      <c r="Q17" s="140"/>
      <c r="R17" s="139" t="s">
        <v>276</v>
      </c>
      <c r="S17" s="140"/>
      <c r="T17" s="176">
        <v>539.74</v>
      </c>
      <c r="U17" s="140"/>
      <c r="V17" s="140"/>
      <c r="W17" s="140"/>
      <c r="X17" s="176">
        <v>539.74</v>
      </c>
      <c r="Y17" s="140"/>
      <c r="Z17" s="71" t="s">
        <v>178</v>
      </c>
      <c r="AA17" s="71" t="s">
        <v>178</v>
      </c>
    </row>
    <row r="18" spans="1:27" ht="15" x14ac:dyDescent="0.25">
      <c r="A18" s="40">
        <v>89637</v>
      </c>
      <c r="B18" s="41" t="s">
        <v>190</v>
      </c>
      <c r="C18" s="41" t="s">
        <v>313</v>
      </c>
      <c r="D18" s="41" t="s">
        <v>246</v>
      </c>
      <c r="E18" s="41" t="s">
        <v>247</v>
      </c>
      <c r="F18" s="42">
        <v>1148</v>
      </c>
      <c r="G18" s="42">
        <v>0</v>
      </c>
      <c r="H18" s="42">
        <v>1148</v>
      </c>
      <c r="K18" s="78">
        <v>92503</v>
      </c>
      <c r="L18" s="71" t="s">
        <v>190</v>
      </c>
      <c r="M18" s="175">
        <v>45748</v>
      </c>
      <c r="N18" s="140"/>
      <c r="O18" s="71" t="s">
        <v>455</v>
      </c>
      <c r="P18" s="140"/>
      <c r="Q18" s="140"/>
      <c r="R18" s="139" t="s">
        <v>277</v>
      </c>
      <c r="S18" s="140"/>
      <c r="T18" s="176">
        <v>208.51999999999998</v>
      </c>
      <c r="U18" s="140"/>
      <c r="V18" s="140"/>
      <c r="W18" s="140"/>
      <c r="X18" s="176">
        <v>208.51999999999998</v>
      </c>
      <c r="Y18" s="140"/>
      <c r="Z18" s="71" t="s">
        <v>178</v>
      </c>
      <c r="AA18" s="71" t="s">
        <v>178</v>
      </c>
    </row>
    <row r="19" spans="1:27" ht="15" x14ac:dyDescent="0.25">
      <c r="A19" s="40">
        <v>89757</v>
      </c>
      <c r="B19" s="41" t="s">
        <v>190</v>
      </c>
      <c r="C19" s="41" t="s">
        <v>313</v>
      </c>
      <c r="D19" s="41" t="s">
        <v>248</v>
      </c>
      <c r="E19" s="41" t="s">
        <v>249</v>
      </c>
      <c r="F19" s="42">
        <v>253.02</v>
      </c>
      <c r="G19" s="42">
        <v>0</v>
      </c>
      <c r="H19" s="42">
        <v>253.02</v>
      </c>
      <c r="K19" s="78">
        <v>92507</v>
      </c>
      <c r="L19" s="71" t="s">
        <v>190</v>
      </c>
      <c r="M19" s="175">
        <v>45748</v>
      </c>
      <c r="N19" s="140"/>
      <c r="O19" s="71" t="s">
        <v>455</v>
      </c>
      <c r="P19" s="140"/>
      <c r="Q19" s="140"/>
      <c r="R19" s="139" t="s">
        <v>278</v>
      </c>
      <c r="S19" s="140"/>
      <c r="T19" s="176">
        <v>257.31</v>
      </c>
      <c r="U19" s="140"/>
      <c r="V19" s="140"/>
      <c r="W19" s="140"/>
      <c r="X19" s="176">
        <v>257.31</v>
      </c>
      <c r="Y19" s="140"/>
      <c r="Z19" s="71" t="s">
        <v>178</v>
      </c>
      <c r="AA19" s="71" t="s">
        <v>178</v>
      </c>
    </row>
    <row r="20" spans="1:27" ht="15" x14ac:dyDescent="0.25">
      <c r="A20" s="40">
        <v>89877</v>
      </c>
      <c r="B20" s="41" t="s">
        <v>190</v>
      </c>
      <c r="C20" s="41" t="s">
        <v>313</v>
      </c>
      <c r="D20" s="41" t="s">
        <v>250</v>
      </c>
      <c r="E20" s="41" t="s">
        <v>251</v>
      </c>
      <c r="F20" s="42">
        <v>946.72</v>
      </c>
      <c r="G20" s="42">
        <v>0</v>
      </c>
      <c r="H20" s="42">
        <v>946.72</v>
      </c>
      <c r="K20" s="78">
        <v>92511</v>
      </c>
      <c r="L20" s="71" t="s">
        <v>190</v>
      </c>
      <c r="M20" s="175">
        <v>45748</v>
      </c>
      <c r="N20" s="140"/>
      <c r="O20" s="71" t="s">
        <v>455</v>
      </c>
      <c r="P20" s="140"/>
      <c r="Q20" s="140"/>
      <c r="R20" s="139" t="s">
        <v>279</v>
      </c>
      <c r="S20" s="140"/>
      <c r="T20" s="176">
        <v>168.17000000000002</v>
      </c>
      <c r="U20" s="140"/>
      <c r="V20" s="140"/>
      <c r="W20" s="140"/>
      <c r="X20" s="176">
        <v>168.17000000000002</v>
      </c>
      <c r="Y20" s="140"/>
      <c r="Z20" s="71" t="s">
        <v>178</v>
      </c>
      <c r="AA20" s="71" t="s">
        <v>178</v>
      </c>
    </row>
    <row r="21" spans="1:27" ht="15" x14ac:dyDescent="0.25">
      <c r="A21" s="40">
        <v>89893</v>
      </c>
      <c r="B21" s="41" t="s">
        <v>190</v>
      </c>
      <c r="C21" s="41" t="s">
        <v>313</v>
      </c>
      <c r="D21" s="41" t="s">
        <v>252</v>
      </c>
      <c r="E21" s="41" t="s">
        <v>253</v>
      </c>
      <c r="F21" s="42">
        <v>1088.24</v>
      </c>
      <c r="G21" s="42">
        <v>0</v>
      </c>
      <c r="H21" s="42">
        <v>1088.24</v>
      </c>
      <c r="K21" s="78">
        <v>92956</v>
      </c>
      <c r="L21" s="71" t="s">
        <v>190</v>
      </c>
      <c r="M21" s="175">
        <v>45748</v>
      </c>
      <c r="N21" s="140"/>
      <c r="O21" s="71" t="s">
        <v>455</v>
      </c>
      <c r="P21" s="139" t="s">
        <v>233</v>
      </c>
      <c r="Q21" s="140"/>
      <c r="R21" s="139" t="s">
        <v>280</v>
      </c>
      <c r="S21" s="140"/>
      <c r="T21" s="176">
        <v>35.21</v>
      </c>
      <c r="U21" s="140"/>
      <c r="V21" s="140"/>
      <c r="W21" s="140"/>
      <c r="X21" s="176">
        <v>35.21</v>
      </c>
      <c r="Y21" s="140"/>
      <c r="Z21" s="71" t="s">
        <v>178</v>
      </c>
      <c r="AA21" s="71" t="s">
        <v>178</v>
      </c>
    </row>
    <row r="22" spans="1:27" ht="15" x14ac:dyDescent="0.25">
      <c r="A22" s="40">
        <v>89940</v>
      </c>
      <c r="B22" s="41" t="s">
        <v>190</v>
      </c>
      <c r="C22" s="41" t="s">
        <v>313</v>
      </c>
      <c r="D22" s="41" t="s">
        <v>254</v>
      </c>
      <c r="E22" s="41" t="s">
        <v>255</v>
      </c>
      <c r="F22" s="42">
        <v>3.84</v>
      </c>
      <c r="G22" s="42">
        <v>0</v>
      </c>
      <c r="H22" s="42">
        <v>3.84</v>
      </c>
      <c r="K22" s="78">
        <v>92960</v>
      </c>
      <c r="L22" s="71" t="s">
        <v>190</v>
      </c>
      <c r="M22" s="175">
        <v>45748</v>
      </c>
      <c r="N22" s="140"/>
      <c r="O22" s="71" t="s">
        <v>455</v>
      </c>
      <c r="P22" s="139" t="s">
        <v>237</v>
      </c>
      <c r="Q22" s="140"/>
      <c r="R22" s="139" t="s">
        <v>281</v>
      </c>
      <c r="S22" s="140"/>
      <c r="T22" s="176">
        <v>1148</v>
      </c>
      <c r="U22" s="140"/>
      <c r="V22" s="140"/>
      <c r="W22" s="140"/>
      <c r="X22" s="176">
        <v>1148</v>
      </c>
      <c r="Y22" s="140"/>
      <c r="Z22" s="71" t="s">
        <v>178</v>
      </c>
      <c r="AA22" s="71" t="s">
        <v>178</v>
      </c>
    </row>
    <row r="23" spans="1:27" ht="15" x14ac:dyDescent="0.25">
      <c r="A23" s="40">
        <v>89968</v>
      </c>
      <c r="B23" s="41" t="s">
        <v>190</v>
      </c>
      <c r="C23" s="41" t="s">
        <v>313</v>
      </c>
      <c r="D23" s="41" t="s">
        <v>256</v>
      </c>
      <c r="E23" s="41" t="s">
        <v>257</v>
      </c>
      <c r="F23" s="42">
        <v>1682.12</v>
      </c>
      <c r="G23" s="42">
        <v>0</v>
      </c>
      <c r="H23" s="42">
        <v>1682.12</v>
      </c>
      <c r="K23" s="78">
        <v>93272</v>
      </c>
      <c r="L23" s="71" t="s">
        <v>190</v>
      </c>
      <c r="M23" s="175">
        <v>45748</v>
      </c>
      <c r="N23" s="140"/>
      <c r="O23" s="71" t="s">
        <v>455</v>
      </c>
      <c r="P23" s="139" t="s">
        <v>282</v>
      </c>
      <c r="Q23" s="140"/>
      <c r="R23" s="139" t="s">
        <v>283</v>
      </c>
      <c r="S23" s="140"/>
      <c r="T23" s="176">
        <v>356.25</v>
      </c>
      <c r="U23" s="140"/>
      <c r="V23" s="140"/>
      <c r="W23" s="140"/>
      <c r="X23" s="176">
        <v>356.25</v>
      </c>
      <c r="Y23" s="140"/>
      <c r="Z23" s="71" t="s">
        <v>178</v>
      </c>
      <c r="AA23" s="71" t="s">
        <v>178</v>
      </c>
    </row>
    <row r="24" spans="1:27" ht="15" x14ac:dyDescent="0.25">
      <c r="A24" s="40">
        <v>90288</v>
      </c>
      <c r="B24" s="41" t="s">
        <v>190</v>
      </c>
      <c r="C24" s="41" t="s">
        <v>313</v>
      </c>
      <c r="D24" s="41" t="s">
        <v>258</v>
      </c>
      <c r="E24" s="41" t="s">
        <v>259</v>
      </c>
      <c r="F24" s="42">
        <v>21.92</v>
      </c>
      <c r="G24" s="42">
        <v>0</v>
      </c>
      <c r="H24" s="42">
        <v>21.92</v>
      </c>
      <c r="K24" s="78">
        <v>93351</v>
      </c>
      <c r="L24" s="71" t="s">
        <v>190</v>
      </c>
      <c r="M24" s="175">
        <v>45748</v>
      </c>
      <c r="N24" s="140"/>
      <c r="O24" s="71" t="s">
        <v>455</v>
      </c>
      <c r="P24" s="139" t="s">
        <v>284</v>
      </c>
      <c r="Q24" s="140"/>
      <c r="R24" s="139" t="s">
        <v>285</v>
      </c>
      <c r="S24" s="140"/>
      <c r="T24" s="176">
        <v>1489.3799999999999</v>
      </c>
      <c r="U24" s="140"/>
      <c r="V24" s="140"/>
      <c r="W24" s="140"/>
      <c r="X24" s="176">
        <v>1489.3799999999999</v>
      </c>
      <c r="Y24" s="140"/>
      <c r="Z24" s="71" t="s">
        <v>178</v>
      </c>
      <c r="AA24" s="71" t="s">
        <v>178</v>
      </c>
    </row>
    <row r="25" spans="1:27" ht="15" x14ac:dyDescent="0.25">
      <c r="A25" s="40">
        <v>90321</v>
      </c>
      <c r="B25" s="41" t="s">
        <v>190</v>
      </c>
      <c r="C25" s="41" t="s">
        <v>313</v>
      </c>
      <c r="D25" s="41" t="s">
        <v>260</v>
      </c>
      <c r="E25" s="41" t="s">
        <v>261</v>
      </c>
      <c r="F25" s="42">
        <v>129.19</v>
      </c>
      <c r="G25" s="42">
        <v>0</v>
      </c>
      <c r="H25" s="42">
        <v>129.19</v>
      </c>
      <c r="K25" s="78">
        <v>93464</v>
      </c>
      <c r="L25" s="71" t="s">
        <v>190</v>
      </c>
      <c r="M25" s="175">
        <v>45748</v>
      </c>
      <c r="N25" s="140"/>
      <c r="O25" s="71" t="s">
        <v>455</v>
      </c>
      <c r="P25" s="139" t="s">
        <v>286</v>
      </c>
      <c r="Q25" s="140"/>
      <c r="R25" s="139" t="s">
        <v>287</v>
      </c>
      <c r="S25" s="140"/>
      <c r="T25" s="176">
        <v>1423</v>
      </c>
      <c r="U25" s="140"/>
      <c r="V25" s="140"/>
      <c r="W25" s="140"/>
      <c r="X25" s="176">
        <v>1423</v>
      </c>
      <c r="Y25" s="140"/>
      <c r="Z25" s="71" t="s">
        <v>178</v>
      </c>
      <c r="AA25" s="71" t="s">
        <v>178</v>
      </c>
    </row>
    <row r="26" spans="1:27" ht="15" x14ac:dyDescent="0.25">
      <c r="A26" s="40">
        <v>90759</v>
      </c>
      <c r="B26" s="41" t="s">
        <v>190</v>
      </c>
      <c r="C26" s="41" t="s">
        <v>313</v>
      </c>
      <c r="D26" s="41" t="s">
        <v>262</v>
      </c>
      <c r="E26" s="41" t="s">
        <v>263</v>
      </c>
      <c r="F26" s="42">
        <v>518.63</v>
      </c>
      <c r="G26" s="42">
        <v>0</v>
      </c>
      <c r="H26" s="42">
        <v>518.63</v>
      </c>
      <c r="K26" s="78">
        <v>93568</v>
      </c>
      <c r="L26" s="71" t="s">
        <v>190</v>
      </c>
      <c r="M26" s="175">
        <v>45748</v>
      </c>
      <c r="N26" s="140"/>
      <c r="O26" s="71" t="s">
        <v>455</v>
      </c>
      <c r="P26" s="139" t="s">
        <v>239</v>
      </c>
      <c r="Q26" s="140"/>
      <c r="R26" s="139" t="s">
        <v>288</v>
      </c>
      <c r="S26" s="140"/>
      <c r="T26" s="176">
        <v>127.13</v>
      </c>
      <c r="U26" s="140"/>
      <c r="V26" s="140"/>
      <c r="W26" s="140"/>
      <c r="X26" s="176">
        <v>127.13</v>
      </c>
      <c r="Y26" s="140"/>
      <c r="Z26" s="71" t="s">
        <v>178</v>
      </c>
      <c r="AA26" s="71" t="s">
        <v>178</v>
      </c>
    </row>
    <row r="27" spans="1:27" ht="15" x14ac:dyDescent="0.25">
      <c r="A27" s="40">
        <v>91028</v>
      </c>
      <c r="B27" s="41" t="s">
        <v>174</v>
      </c>
      <c r="C27" s="41" t="s">
        <v>315</v>
      </c>
      <c r="D27" s="41" t="s">
        <v>264</v>
      </c>
      <c r="E27" s="41" t="s">
        <v>265</v>
      </c>
      <c r="F27" s="42">
        <v>2441.5300000000002</v>
      </c>
      <c r="G27" s="42">
        <v>2441.5300000000002</v>
      </c>
      <c r="H27" s="42">
        <v>0</v>
      </c>
      <c r="K27" s="78">
        <v>93694</v>
      </c>
      <c r="L27" s="71" t="s">
        <v>190</v>
      </c>
      <c r="M27" s="175">
        <v>45748</v>
      </c>
      <c r="N27" s="140"/>
      <c r="O27" s="71" t="s">
        <v>455</v>
      </c>
      <c r="P27" s="139" t="s">
        <v>289</v>
      </c>
      <c r="Q27" s="140"/>
      <c r="R27" s="139" t="s">
        <v>290</v>
      </c>
      <c r="S27" s="140"/>
      <c r="T27" s="176">
        <v>880</v>
      </c>
      <c r="U27" s="140"/>
      <c r="V27" s="140"/>
      <c r="W27" s="140"/>
      <c r="X27" s="176">
        <v>880</v>
      </c>
      <c r="Y27" s="140"/>
      <c r="Z27" s="71" t="s">
        <v>178</v>
      </c>
      <c r="AA27" s="71" t="s">
        <v>178</v>
      </c>
    </row>
    <row r="28" spans="1:27" ht="15" x14ac:dyDescent="0.25">
      <c r="A28" s="40">
        <v>91131</v>
      </c>
      <c r="B28" s="41" t="s">
        <v>190</v>
      </c>
      <c r="C28" s="41" t="s">
        <v>313</v>
      </c>
      <c r="D28" s="41" t="s">
        <v>266</v>
      </c>
      <c r="E28" s="41" t="s">
        <v>267</v>
      </c>
      <c r="F28" s="42">
        <v>10</v>
      </c>
      <c r="G28" s="42">
        <v>0</v>
      </c>
      <c r="H28" s="42">
        <v>10</v>
      </c>
      <c r="K28" s="78">
        <v>93856</v>
      </c>
      <c r="L28" s="71" t="s">
        <v>190</v>
      </c>
      <c r="M28" s="175">
        <v>45748</v>
      </c>
      <c r="N28" s="140"/>
      <c r="O28" s="71" t="s">
        <v>455</v>
      </c>
      <c r="P28" s="139" t="s">
        <v>246</v>
      </c>
      <c r="Q28" s="140"/>
      <c r="R28" s="139" t="s">
        <v>293</v>
      </c>
      <c r="S28" s="140"/>
      <c r="T28" s="176">
        <v>1883</v>
      </c>
      <c r="U28" s="140"/>
      <c r="V28" s="140"/>
      <c r="W28" s="140"/>
      <c r="X28" s="176">
        <v>1883</v>
      </c>
      <c r="Y28" s="140"/>
      <c r="Z28" s="71" t="s">
        <v>178</v>
      </c>
      <c r="AA28" s="71" t="s">
        <v>178</v>
      </c>
    </row>
    <row r="29" spans="1:27" ht="15" x14ac:dyDescent="0.25">
      <c r="A29" s="40">
        <v>91136</v>
      </c>
      <c r="B29" s="41" t="s">
        <v>190</v>
      </c>
      <c r="C29" s="41" t="s">
        <v>313</v>
      </c>
      <c r="D29" s="41" t="s">
        <v>268</v>
      </c>
      <c r="E29" s="41" t="s">
        <v>269</v>
      </c>
      <c r="F29" s="42">
        <v>595.94000000000005</v>
      </c>
      <c r="G29" s="42">
        <v>0</v>
      </c>
      <c r="H29" s="42">
        <v>595.94000000000005</v>
      </c>
      <c r="K29" s="78">
        <v>93860</v>
      </c>
      <c r="L29" s="71" t="s">
        <v>190</v>
      </c>
      <c r="M29" s="175">
        <v>45748</v>
      </c>
      <c r="N29" s="140"/>
      <c r="O29" s="71" t="s">
        <v>455</v>
      </c>
      <c r="P29" s="139" t="s">
        <v>246</v>
      </c>
      <c r="Q29" s="140"/>
      <c r="R29" s="139" t="s">
        <v>294</v>
      </c>
      <c r="S29" s="140"/>
      <c r="T29" s="176">
        <v>141.87</v>
      </c>
      <c r="U29" s="140"/>
      <c r="V29" s="140"/>
      <c r="W29" s="140"/>
      <c r="X29" s="176">
        <v>141.87</v>
      </c>
      <c r="Y29" s="140"/>
      <c r="Z29" s="71" t="s">
        <v>178</v>
      </c>
      <c r="AA29" s="71" t="s">
        <v>178</v>
      </c>
    </row>
    <row r="30" spans="1:27" ht="15" x14ac:dyDescent="0.25">
      <c r="A30" s="40">
        <v>91532</v>
      </c>
      <c r="B30" s="41" t="s">
        <v>174</v>
      </c>
      <c r="C30" s="41" t="s">
        <v>316</v>
      </c>
      <c r="D30" s="41" t="s">
        <v>230</v>
      </c>
      <c r="E30" s="41" t="s">
        <v>270</v>
      </c>
      <c r="F30" s="42">
        <v>269.04000000000002</v>
      </c>
      <c r="G30" s="42">
        <v>269.04000000000002</v>
      </c>
      <c r="H30" s="42">
        <v>0</v>
      </c>
      <c r="K30" s="78">
        <v>93864</v>
      </c>
      <c r="L30" s="71" t="s">
        <v>190</v>
      </c>
      <c r="M30" s="175">
        <v>45748</v>
      </c>
      <c r="N30" s="140"/>
      <c r="O30" s="71" t="s">
        <v>455</v>
      </c>
      <c r="P30" s="139" t="s">
        <v>295</v>
      </c>
      <c r="Q30" s="140"/>
      <c r="R30" s="139" t="s">
        <v>296</v>
      </c>
      <c r="S30" s="140"/>
      <c r="T30" s="176">
        <v>112.80999999999999</v>
      </c>
      <c r="U30" s="140"/>
      <c r="V30" s="140"/>
      <c r="W30" s="140"/>
      <c r="X30" s="176">
        <v>112.80999999999999</v>
      </c>
      <c r="Y30" s="140"/>
      <c r="Z30" s="71" t="s">
        <v>178</v>
      </c>
      <c r="AA30" s="71" t="s">
        <v>178</v>
      </c>
    </row>
    <row r="31" spans="1:27" ht="15" x14ac:dyDescent="0.25">
      <c r="A31" s="40">
        <v>91542</v>
      </c>
      <c r="B31" s="41" t="s">
        <v>174</v>
      </c>
      <c r="C31" s="41" t="s">
        <v>317</v>
      </c>
      <c r="D31" s="41" t="s">
        <v>271</v>
      </c>
      <c r="E31" s="41" t="s">
        <v>272</v>
      </c>
      <c r="F31" s="42">
        <v>492.94</v>
      </c>
      <c r="G31" s="42">
        <v>492.94</v>
      </c>
      <c r="H31" s="42">
        <v>0</v>
      </c>
      <c r="K31" s="78">
        <v>93988</v>
      </c>
      <c r="L31" s="71" t="s">
        <v>190</v>
      </c>
      <c r="M31" s="175">
        <v>45748</v>
      </c>
      <c r="N31" s="140"/>
      <c r="O31" s="71" t="s">
        <v>455</v>
      </c>
      <c r="P31" s="139" t="s">
        <v>297</v>
      </c>
      <c r="Q31" s="140"/>
      <c r="R31" s="139" t="s">
        <v>298</v>
      </c>
      <c r="S31" s="140"/>
      <c r="T31" s="176">
        <v>147.30000000000001</v>
      </c>
      <c r="U31" s="140"/>
      <c r="V31" s="140"/>
      <c r="W31" s="140"/>
      <c r="X31" s="176">
        <v>147.30000000000001</v>
      </c>
      <c r="Y31" s="140"/>
      <c r="Z31" s="71" t="s">
        <v>178</v>
      </c>
      <c r="AA31" s="71" t="s">
        <v>178</v>
      </c>
    </row>
    <row r="32" spans="1:27" ht="15" x14ac:dyDescent="0.25">
      <c r="A32" s="40">
        <v>91821</v>
      </c>
      <c r="B32" s="41" t="s">
        <v>174</v>
      </c>
      <c r="C32" s="41" t="s">
        <v>315</v>
      </c>
      <c r="D32" s="41" t="s">
        <v>273</v>
      </c>
      <c r="E32" s="41" t="s">
        <v>274</v>
      </c>
      <c r="F32" s="42">
        <v>30</v>
      </c>
      <c r="G32" s="42">
        <v>30</v>
      </c>
      <c r="H32" s="42">
        <v>0</v>
      </c>
      <c r="K32" s="78">
        <v>94192</v>
      </c>
      <c r="L32" s="71" t="s">
        <v>190</v>
      </c>
      <c r="M32" s="175">
        <v>45748</v>
      </c>
      <c r="N32" s="140"/>
      <c r="O32" s="71" t="s">
        <v>455</v>
      </c>
      <c r="P32" s="139" t="s">
        <v>299</v>
      </c>
      <c r="Q32" s="140"/>
      <c r="R32" s="139" t="s">
        <v>300</v>
      </c>
      <c r="S32" s="140"/>
      <c r="T32" s="176">
        <v>3680.6099999999997</v>
      </c>
      <c r="U32" s="140"/>
      <c r="V32" s="140"/>
      <c r="W32" s="140"/>
      <c r="X32" s="176">
        <v>3680.6099999999997</v>
      </c>
      <c r="Y32" s="140"/>
      <c r="Z32" s="71" t="s">
        <v>178</v>
      </c>
      <c r="AA32" s="71" t="s">
        <v>178</v>
      </c>
    </row>
    <row r="33" spans="1:27" ht="15" x14ac:dyDescent="0.25">
      <c r="A33" s="40">
        <v>92353</v>
      </c>
      <c r="B33" s="41" t="s">
        <v>174</v>
      </c>
      <c r="C33" s="41" t="s">
        <v>318</v>
      </c>
      <c r="D33" s="41" t="s">
        <v>312</v>
      </c>
      <c r="E33" s="41" t="s">
        <v>275</v>
      </c>
      <c r="F33" s="42">
        <v>84.75</v>
      </c>
      <c r="G33" s="42">
        <v>84.75</v>
      </c>
      <c r="H33" s="42">
        <v>0</v>
      </c>
      <c r="K33" s="78">
        <v>94494</v>
      </c>
      <c r="L33" s="71" t="s">
        <v>190</v>
      </c>
      <c r="M33" s="175">
        <v>45748</v>
      </c>
      <c r="N33" s="140"/>
      <c r="O33" s="71" t="s">
        <v>455</v>
      </c>
      <c r="P33" s="139" t="s">
        <v>459</v>
      </c>
      <c r="Q33" s="140"/>
      <c r="R33" s="139" t="s">
        <v>460</v>
      </c>
      <c r="S33" s="140"/>
      <c r="T33" s="176">
        <v>58.67</v>
      </c>
      <c r="U33" s="140"/>
      <c r="V33" s="140"/>
      <c r="W33" s="140"/>
      <c r="X33" s="176">
        <v>58.67</v>
      </c>
      <c r="Y33" s="140"/>
      <c r="Z33" s="71" t="s">
        <v>178</v>
      </c>
      <c r="AA33" s="71" t="s">
        <v>178</v>
      </c>
    </row>
    <row r="34" spans="1:27" ht="15" x14ac:dyDescent="0.25">
      <c r="A34" s="40">
        <v>92487</v>
      </c>
      <c r="B34" s="41" t="s">
        <v>174</v>
      </c>
      <c r="C34" s="41" t="s">
        <v>319</v>
      </c>
      <c r="D34" s="41" t="s">
        <v>233</v>
      </c>
      <c r="E34" s="41" t="s">
        <v>276</v>
      </c>
      <c r="F34" s="42">
        <v>539.74</v>
      </c>
      <c r="G34" s="42">
        <v>539.74</v>
      </c>
      <c r="H34" s="42">
        <v>0</v>
      </c>
      <c r="K34" s="78">
        <v>94695</v>
      </c>
      <c r="L34" s="71" t="s">
        <v>190</v>
      </c>
      <c r="M34" s="175">
        <v>45748</v>
      </c>
      <c r="N34" s="140"/>
      <c r="O34" s="71" t="s">
        <v>455</v>
      </c>
      <c r="P34" s="139" t="s">
        <v>303</v>
      </c>
      <c r="Q34" s="140"/>
      <c r="R34" s="139" t="s">
        <v>304</v>
      </c>
      <c r="S34" s="140"/>
      <c r="T34" s="176">
        <v>28.7</v>
      </c>
      <c r="U34" s="140"/>
      <c r="V34" s="140"/>
      <c r="W34" s="140"/>
      <c r="X34" s="176">
        <v>28.7</v>
      </c>
      <c r="Y34" s="140"/>
      <c r="Z34" s="71" t="s">
        <v>178</v>
      </c>
      <c r="AA34" s="71" t="s">
        <v>178</v>
      </c>
    </row>
    <row r="35" spans="1:27" ht="15" x14ac:dyDescent="0.25">
      <c r="A35" s="40">
        <v>92501</v>
      </c>
      <c r="B35" s="41" t="s">
        <v>174</v>
      </c>
      <c r="C35" s="41" t="s">
        <v>320</v>
      </c>
      <c r="D35" s="41" t="s">
        <v>312</v>
      </c>
      <c r="E35" s="41" t="s">
        <v>277</v>
      </c>
      <c r="F35" s="42">
        <v>208.52</v>
      </c>
      <c r="G35" s="42">
        <v>208.52</v>
      </c>
      <c r="H35" s="42">
        <v>0</v>
      </c>
      <c r="K35" s="78">
        <v>94703</v>
      </c>
      <c r="L35" s="71" t="s">
        <v>190</v>
      </c>
      <c r="M35" s="175">
        <v>45748</v>
      </c>
      <c r="N35" s="140"/>
      <c r="O35" s="71" t="s">
        <v>455</v>
      </c>
      <c r="P35" s="139" t="s">
        <v>305</v>
      </c>
      <c r="Q35" s="140"/>
      <c r="R35" s="139" t="s">
        <v>306</v>
      </c>
      <c r="S35" s="140"/>
      <c r="T35" s="176">
        <v>49.14</v>
      </c>
      <c r="U35" s="140"/>
      <c r="V35" s="140"/>
      <c r="W35" s="140"/>
      <c r="X35" s="176">
        <v>49.14</v>
      </c>
      <c r="Y35" s="140"/>
      <c r="Z35" s="71" t="s">
        <v>178</v>
      </c>
      <c r="AA35" s="71" t="s">
        <v>178</v>
      </c>
    </row>
    <row r="36" spans="1:27" ht="15" x14ac:dyDescent="0.25">
      <c r="A36" s="40">
        <v>92505</v>
      </c>
      <c r="B36" s="41" t="s">
        <v>174</v>
      </c>
      <c r="C36" s="41" t="s">
        <v>320</v>
      </c>
      <c r="D36" s="41" t="s">
        <v>312</v>
      </c>
      <c r="E36" s="41" t="s">
        <v>278</v>
      </c>
      <c r="F36" s="42">
        <v>257.31</v>
      </c>
      <c r="G36" s="42">
        <v>257.31</v>
      </c>
      <c r="H36" s="42">
        <v>0</v>
      </c>
      <c r="K36" s="78">
        <v>95043</v>
      </c>
      <c r="L36" s="71" t="s">
        <v>190</v>
      </c>
      <c r="M36" s="175">
        <v>45748</v>
      </c>
      <c r="N36" s="140"/>
      <c r="O36" s="71" t="s">
        <v>455</v>
      </c>
      <c r="P36" s="139" t="s">
        <v>307</v>
      </c>
      <c r="Q36" s="140"/>
      <c r="R36" s="139" t="s">
        <v>308</v>
      </c>
      <c r="S36" s="140"/>
      <c r="T36" s="176">
        <v>162.74</v>
      </c>
      <c r="U36" s="140"/>
      <c r="V36" s="140"/>
      <c r="W36" s="140"/>
      <c r="X36" s="176">
        <v>162.74</v>
      </c>
      <c r="Y36" s="140"/>
      <c r="Z36" s="71" t="s">
        <v>178</v>
      </c>
      <c r="AA36" s="71" t="s">
        <v>178</v>
      </c>
    </row>
    <row r="37" spans="1:27" ht="15" x14ac:dyDescent="0.25">
      <c r="A37" s="40">
        <v>92509</v>
      </c>
      <c r="B37" s="41" t="s">
        <v>174</v>
      </c>
      <c r="C37" s="41" t="s">
        <v>320</v>
      </c>
      <c r="D37" s="41" t="s">
        <v>312</v>
      </c>
      <c r="E37" s="41" t="s">
        <v>279</v>
      </c>
      <c r="F37" s="42">
        <v>168.17</v>
      </c>
      <c r="G37" s="42">
        <v>168.17</v>
      </c>
      <c r="H37" s="42">
        <v>0</v>
      </c>
      <c r="K37" s="78">
        <v>95349</v>
      </c>
      <c r="L37" s="71" t="s">
        <v>174</v>
      </c>
      <c r="M37" s="175">
        <v>45778</v>
      </c>
      <c r="N37" s="140"/>
      <c r="O37" s="71" t="s">
        <v>455</v>
      </c>
      <c r="P37" s="139" t="s">
        <v>239</v>
      </c>
      <c r="Q37" s="140"/>
      <c r="R37" s="139" t="s">
        <v>461</v>
      </c>
      <c r="S37" s="140"/>
      <c r="T37" s="176">
        <v>14.540000000000001</v>
      </c>
      <c r="U37" s="140"/>
      <c r="V37" s="176">
        <v>14.540000000000001</v>
      </c>
      <c r="W37" s="140"/>
      <c r="X37" s="140"/>
      <c r="Y37" s="140"/>
      <c r="Z37" s="71" t="s">
        <v>178</v>
      </c>
      <c r="AA37" s="71" t="s">
        <v>178</v>
      </c>
    </row>
    <row r="38" spans="1:27" ht="15" x14ac:dyDescent="0.25">
      <c r="A38" s="40">
        <v>92954</v>
      </c>
      <c r="B38" s="41" t="s">
        <v>174</v>
      </c>
      <c r="C38" s="41" t="s">
        <v>319</v>
      </c>
      <c r="D38" s="41" t="s">
        <v>233</v>
      </c>
      <c r="E38" s="41" t="s">
        <v>280</v>
      </c>
      <c r="F38" s="42">
        <v>35.21</v>
      </c>
      <c r="G38" s="42">
        <v>35.21</v>
      </c>
      <c r="H38" s="42">
        <v>0</v>
      </c>
      <c r="K38" s="78">
        <v>95567</v>
      </c>
      <c r="L38" s="71" t="s">
        <v>174</v>
      </c>
      <c r="M38" s="175">
        <v>45823</v>
      </c>
      <c r="N38" s="140"/>
      <c r="O38" s="71" t="s">
        <v>455</v>
      </c>
      <c r="P38" s="139" t="s">
        <v>462</v>
      </c>
      <c r="Q38" s="140"/>
      <c r="R38" s="139" t="s">
        <v>463</v>
      </c>
      <c r="S38" s="140"/>
      <c r="T38" s="176">
        <v>2590.13</v>
      </c>
      <c r="U38" s="140"/>
      <c r="V38" s="176">
        <v>2590.13</v>
      </c>
      <c r="W38" s="140"/>
      <c r="X38" s="140"/>
      <c r="Y38" s="140"/>
      <c r="Z38" s="71" t="s">
        <v>178</v>
      </c>
      <c r="AA38" s="71" t="s">
        <v>178</v>
      </c>
    </row>
    <row r="39" spans="1:27" ht="15" x14ac:dyDescent="0.25">
      <c r="A39" s="40">
        <v>92958</v>
      </c>
      <c r="B39" s="41" t="s">
        <v>174</v>
      </c>
      <c r="C39" s="41" t="s">
        <v>321</v>
      </c>
      <c r="D39" s="41" t="s">
        <v>237</v>
      </c>
      <c r="E39" s="41" t="s">
        <v>281</v>
      </c>
      <c r="F39" s="42">
        <v>1148</v>
      </c>
      <c r="G39" s="42">
        <v>1148</v>
      </c>
      <c r="H39" s="42">
        <v>0</v>
      </c>
      <c r="K39" s="78">
        <v>95576</v>
      </c>
      <c r="L39" s="71" t="s">
        <v>174</v>
      </c>
      <c r="M39" s="175">
        <v>45808</v>
      </c>
      <c r="N39" s="140"/>
      <c r="O39" s="71" t="s">
        <v>455</v>
      </c>
      <c r="P39" s="139" t="s">
        <v>230</v>
      </c>
      <c r="Q39" s="140"/>
      <c r="R39" s="139" t="s">
        <v>464</v>
      </c>
      <c r="S39" s="140"/>
      <c r="T39" s="176">
        <v>319.51</v>
      </c>
      <c r="U39" s="140"/>
      <c r="V39" s="176">
        <v>319.51</v>
      </c>
      <c r="W39" s="140"/>
      <c r="X39" s="140"/>
      <c r="Y39" s="140"/>
      <c r="Z39" s="71" t="s">
        <v>178</v>
      </c>
      <c r="AA39" s="71" t="s">
        <v>178</v>
      </c>
    </row>
    <row r="40" spans="1:27" ht="15" x14ac:dyDescent="0.25">
      <c r="A40" s="40">
        <v>93270</v>
      </c>
      <c r="B40" s="41" t="s">
        <v>174</v>
      </c>
      <c r="C40" s="41" t="s">
        <v>322</v>
      </c>
      <c r="D40" s="41" t="s">
        <v>282</v>
      </c>
      <c r="E40" s="41" t="s">
        <v>283</v>
      </c>
      <c r="F40" s="42">
        <v>356.25</v>
      </c>
      <c r="G40" s="42">
        <v>356.25</v>
      </c>
      <c r="H40" s="42">
        <v>0</v>
      </c>
      <c r="K40" s="78">
        <v>95725</v>
      </c>
      <c r="L40" s="71" t="s">
        <v>174</v>
      </c>
      <c r="M40" s="175">
        <v>45825</v>
      </c>
      <c r="N40" s="140"/>
      <c r="O40" s="71" t="s">
        <v>455</v>
      </c>
      <c r="P40" s="139" t="s">
        <v>465</v>
      </c>
      <c r="Q40" s="140"/>
      <c r="R40" s="139" t="s">
        <v>466</v>
      </c>
      <c r="S40" s="140"/>
      <c r="T40" s="176">
        <v>123.75</v>
      </c>
      <c r="U40" s="140"/>
      <c r="V40" s="176">
        <v>123.75</v>
      </c>
      <c r="W40" s="140"/>
      <c r="X40" s="140"/>
      <c r="Y40" s="140"/>
      <c r="Z40" s="71" t="s">
        <v>178</v>
      </c>
      <c r="AA40" s="71" t="s">
        <v>178</v>
      </c>
    </row>
    <row r="41" spans="1:27" ht="15" x14ac:dyDescent="0.25">
      <c r="A41" s="40">
        <v>93347</v>
      </c>
      <c r="B41" s="41" t="s">
        <v>174</v>
      </c>
      <c r="C41" s="41" t="s">
        <v>323</v>
      </c>
      <c r="D41" s="41" t="s">
        <v>284</v>
      </c>
      <c r="E41" s="41" t="s">
        <v>285</v>
      </c>
      <c r="F41" s="42">
        <v>1489.38</v>
      </c>
      <c r="G41" s="42">
        <v>1489.38</v>
      </c>
      <c r="H41" s="42">
        <v>0</v>
      </c>
      <c r="K41" s="78">
        <v>96374</v>
      </c>
      <c r="L41" s="71" t="s">
        <v>174</v>
      </c>
      <c r="M41" s="175">
        <v>45869</v>
      </c>
      <c r="N41" s="140"/>
      <c r="O41" s="71" t="s">
        <v>455</v>
      </c>
      <c r="P41" s="139" t="s">
        <v>467</v>
      </c>
      <c r="Q41" s="140"/>
      <c r="R41" s="139" t="s">
        <v>468</v>
      </c>
      <c r="S41" s="140"/>
      <c r="T41" s="176">
        <v>1004.11</v>
      </c>
      <c r="U41" s="140"/>
      <c r="V41" s="176">
        <v>1004.11</v>
      </c>
      <c r="W41" s="140"/>
      <c r="X41" s="140"/>
      <c r="Y41" s="140"/>
      <c r="Z41" s="71" t="s">
        <v>178</v>
      </c>
      <c r="AA41" s="71" t="s">
        <v>178</v>
      </c>
    </row>
    <row r="42" spans="1:27" ht="15" x14ac:dyDescent="0.25">
      <c r="A42" s="40">
        <v>93461</v>
      </c>
      <c r="B42" s="41" t="s">
        <v>174</v>
      </c>
      <c r="C42" s="41" t="s">
        <v>324</v>
      </c>
      <c r="D42" s="41" t="s">
        <v>286</v>
      </c>
      <c r="E42" s="41" t="s">
        <v>287</v>
      </c>
      <c r="F42" s="42">
        <v>1423</v>
      </c>
      <c r="G42" s="42">
        <v>1423</v>
      </c>
      <c r="H42" s="42">
        <v>0</v>
      </c>
      <c r="K42" s="78">
        <v>96388</v>
      </c>
      <c r="L42" s="71" t="s">
        <v>174</v>
      </c>
      <c r="M42" s="175">
        <v>45869</v>
      </c>
      <c r="N42" s="140"/>
      <c r="O42" s="71" t="s">
        <v>455</v>
      </c>
      <c r="P42" s="139" t="s">
        <v>467</v>
      </c>
      <c r="Q42" s="140"/>
      <c r="R42" s="139" t="s">
        <v>469</v>
      </c>
      <c r="S42" s="140"/>
      <c r="T42" s="176">
        <v>54.489999999999995</v>
      </c>
      <c r="U42" s="140"/>
      <c r="V42" s="176">
        <v>54.489999999999995</v>
      </c>
      <c r="W42" s="140"/>
      <c r="X42" s="140"/>
      <c r="Y42" s="140"/>
      <c r="Z42" s="71" t="s">
        <v>178</v>
      </c>
      <c r="AA42" s="71" t="s">
        <v>178</v>
      </c>
    </row>
    <row r="43" spans="1:27" ht="15" x14ac:dyDescent="0.25">
      <c r="A43" s="40">
        <v>93566</v>
      </c>
      <c r="B43" s="41" t="s">
        <v>174</v>
      </c>
      <c r="C43" s="41" t="s">
        <v>325</v>
      </c>
      <c r="D43" s="41" t="s">
        <v>239</v>
      </c>
      <c r="E43" s="41" t="s">
        <v>288</v>
      </c>
      <c r="F43" s="42">
        <v>127.13</v>
      </c>
      <c r="G43" s="42">
        <v>127.13</v>
      </c>
      <c r="H43" s="42">
        <v>0</v>
      </c>
      <c r="K43" s="78">
        <v>96392</v>
      </c>
      <c r="L43" s="71" t="s">
        <v>174</v>
      </c>
      <c r="M43" s="175">
        <v>45869</v>
      </c>
      <c r="N43" s="140"/>
      <c r="O43" s="71" t="s">
        <v>455</v>
      </c>
      <c r="P43" s="139" t="s">
        <v>467</v>
      </c>
      <c r="Q43" s="140"/>
      <c r="R43" s="139" t="s">
        <v>470</v>
      </c>
      <c r="S43" s="140"/>
      <c r="T43" s="176">
        <v>167.16</v>
      </c>
      <c r="U43" s="140"/>
      <c r="V43" s="176">
        <v>167.16</v>
      </c>
      <c r="W43" s="140"/>
      <c r="X43" s="140"/>
      <c r="Y43" s="140"/>
      <c r="Z43" s="71" t="s">
        <v>178</v>
      </c>
      <c r="AA43" s="71" t="s">
        <v>178</v>
      </c>
    </row>
    <row r="44" spans="1:27" ht="15" x14ac:dyDescent="0.25">
      <c r="A44" s="40">
        <v>93692</v>
      </c>
      <c r="B44" s="41" t="s">
        <v>174</v>
      </c>
      <c r="C44" s="41" t="s">
        <v>326</v>
      </c>
      <c r="D44" s="41" t="s">
        <v>289</v>
      </c>
      <c r="E44" s="41" t="s">
        <v>290</v>
      </c>
      <c r="F44" s="42">
        <v>880</v>
      </c>
      <c r="G44" s="42">
        <v>880</v>
      </c>
      <c r="H44" s="42">
        <v>0</v>
      </c>
      <c r="K44" s="78">
        <v>96599</v>
      </c>
      <c r="L44" s="71" t="s">
        <v>174</v>
      </c>
      <c r="M44" s="175">
        <v>45880</v>
      </c>
      <c r="N44" s="140"/>
      <c r="O44" s="71" t="s">
        <v>455</v>
      </c>
      <c r="P44" s="139" t="s">
        <v>471</v>
      </c>
      <c r="Q44" s="140"/>
      <c r="R44" s="139" t="s">
        <v>472</v>
      </c>
      <c r="S44" s="140"/>
      <c r="T44" s="176">
        <v>669.41000000000008</v>
      </c>
      <c r="U44" s="140"/>
      <c r="V44" s="176">
        <v>669.41000000000008</v>
      </c>
      <c r="W44" s="140"/>
      <c r="X44" s="140"/>
      <c r="Y44" s="140"/>
      <c r="Z44" s="71" t="s">
        <v>178</v>
      </c>
      <c r="AA44" s="71" t="s">
        <v>178</v>
      </c>
    </row>
    <row r="45" spans="1:27" ht="15" x14ac:dyDescent="0.25">
      <c r="A45" s="40">
        <v>93696</v>
      </c>
      <c r="B45" s="41" t="s">
        <v>174</v>
      </c>
      <c r="C45" s="41" t="s">
        <v>326</v>
      </c>
      <c r="D45" s="41" t="s">
        <v>289</v>
      </c>
      <c r="E45" s="41" t="s">
        <v>291</v>
      </c>
      <c r="F45" s="42">
        <v>880</v>
      </c>
      <c r="G45" s="42">
        <v>880</v>
      </c>
      <c r="H45" s="42">
        <v>0</v>
      </c>
      <c r="K45" s="78">
        <v>96610</v>
      </c>
      <c r="L45" s="71" t="s">
        <v>174</v>
      </c>
      <c r="M45" s="175">
        <v>45895</v>
      </c>
      <c r="N45" s="140"/>
      <c r="O45" s="71" t="s">
        <v>455</v>
      </c>
      <c r="P45" s="139" t="s">
        <v>473</v>
      </c>
      <c r="Q45" s="140"/>
      <c r="R45" s="139" t="s">
        <v>474</v>
      </c>
      <c r="S45" s="140"/>
      <c r="T45" s="176">
        <v>184.93</v>
      </c>
      <c r="U45" s="140"/>
      <c r="V45" s="176">
        <v>184.93</v>
      </c>
      <c r="W45" s="140"/>
      <c r="X45" s="140"/>
      <c r="Y45" s="140"/>
      <c r="Z45" s="71" t="s">
        <v>178</v>
      </c>
      <c r="AA45" s="71" t="s">
        <v>178</v>
      </c>
    </row>
    <row r="46" spans="1:27" ht="15" x14ac:dyDescent="0.25">
      <c r="A46" s="40">
        <v>93700</v>
      </c>
      <c r="B46" s="41" t="s">
        <v>174</v>
      </c>
      <c r="C46" s="41" t="s">
        <v>326</v>
      </c>
      <c r="D46" s="41" t="s">
        <v>289</v>
      </c>
      <c r="E46" s="41" t="s">
        <v>292</v>
      </c>
      <c r="F46" s="42">
        <v>757</v>
      </c>
      <c r="G46" s="42">
        <v>757</v>
      </c>
      <c r="H46" s="42">
        <v>0</v>
      </c>
      <c r="K46" s="78">
        <v>97083</v>
      </c>
      <c r="L46" s="71" t="s">
        <v>174</v>
      </c>
      <c r="M46" s="175">
        <v>45941</v>
      </c>
      <c r="N46" s="140"/>
      <c r="O46" s="71" t="s">
        <v>455</v>
      </c>
      <c r="P46" s="139" t="s">
        <v>475</v>
      </c>
      <c r="Q46" s="140"/>
      <c r="R46" s="139" t="s">
        <v>476</v>
      </c>
      <c r="S46" s="140"/>
      <c r="T46" s="176">
        <v>91.72</v>
      </c>
      <c r="U46" s="140"/>
      <c r="V46" s="176">
        <v>91.72</v>
      </c>
      <c r="W46" s="140"/>
      <c r="X46" s="140"/>
      <c r="Y46" s="140"/>
      <c r="Z46" s="71" t="s">
        <v>178</v>
      </c>
      <c r="AA46" s="71" t="s">
        <v>178</v>
      </c>
    </row>
    <row r="47" spans="1:27" ht="15" x14ac:dyDescent="0.25">
      <c r="A47" s="40">
        <v>93853</v>
      </c>
      <c r="B47" s="41" t="s">
        <v>174</v>
      </c>
      <c r="C47" s="41" t="s">
        <v>327</v>
      </c>
      <c r="D47" s="41" t="s">
        <v>246</v>
      </c>
      <c r="E47" s="41" t="s">
        <v>293</v>
      </c>
      <c r="F47" s="42">
        <v>1883</v>
      </c>
      <c r="G47" s="42">
        <v>1883</v>
      </c>
      <c r="H47" s="42">
        <v>0</v>
      </c>
      <c r="K47" s="78">
        <v>97515</v>
      </c>
      <c r="L47" s="71" t="s">
        <v>174</v>
      </c>
      <c r="M47" s="175">
        <v>45960</v>
      </c>
      <c r="N47" s="140"/>
      <c r="O47" s="71" t="s">
        <v>455</v>
      </c>
      <c r="P47" s="139" t="s">
        <v>477</v>
      </c>
      <c r="Q47" s="140"/>
      <c r="R47" s="139" t="s">
        <v>478</v>
      </c>
      <c r="S47" s="140"/>
      <c r="T47" s="176">
        <v>1148</v>
      </c>
      <c r="U47" s="140"/>
      <c r="V47" s="176">
        <v>1148</v>
      </c>
      <c r="W47" s="140"/>
      <c r="X47" s="140"/>
      <c r="Y47" s="140"/>
      <c r="Z47" s="71" t="s">
        <v>178</v>
      </c>
      <c r="AA47" s="71" t="s">
        <v>178</v>
      </c>
    </row>
    <row r="48" spans="1:27" ht="15" x14ac:dyDescent="0.25">
      <c r="A48" s="40">
        <v>93858</v>
      </c>
      <c r="B48" s="41" t="s">
        <v>174</v>
      </c>
      <c r="C48" s="41" t="s">
        <v>327</v>
      </c>
      <c r="D48" s="41" t="s">
        <v>246</v>
      </c>
      <c r="E48" s="41" t="s">
        <v>294</v>
      </c>
      <c r="F48" s="42">
        <v>141.87</v>
      </c>
      <c r="G48" s="42">
        <v>141.87</v>
      </c>
      <c r="H48" s="42">
        <v>0</v>
      </c>
      <c r="K48" s="78">
        <v>98118</v>
      </c>
      <c r="L48" s="71" t="s">
        <v>174</v>
      </c>
      <c r="M48" s="175">
        <v>46008</v>
      </c>
      <c r="N48" s="140"/>
      <c r="O48" s="71" t="s">
        <v>455</v>
      </c>
      <c r="P48" s="139" t="s">
        <v>479</v>
      </c>
      <c r="Q48" s="140"/>
      <c r="R48" s="139" t="s">
        <v>480</v>
      </c>
      <c r="S48" s="140"/>
      <c r="T48" s="176">
        <v>1264.8700000000001</v>
      </c>
      <c r="U48" s="140"/>
      <c r="V48" s="176">
        <v>1264.8700000000001</v>
      </c>
      <c r="W48" s="140"/>
      <c r="X48" s="140"/>
      <c r="Y48" s="140"/>
      <c r="Z48" s="71" t="s">
        <v>178</v>
      </c>
      <c r="AA48" s="71" t="s">
        <v>178</v>
      </c>
    </row>
    <row r="49" spans="1:27" ht="15" x14ac:dyDescent="0.25">
      <c r="A49" s="40">
        <v>93862</v>
      </c>
      <c r="B49" s="41" t="s">
        <v>174</v>
      </c>
      <c r="C49" s="41" t="s">
        <v>328</v>
      </c>
      <c r="D49" s="41" t="s">
        <v>295</v>
      </c>
      <c r="E49" s="41" t="s">
        <v>296</v>
      </c>
      <c r="F49" s="42">
        <v>112.81</v>
      </c>
      <c r="G49" s="42">
        <v>112.81</v>
      </c>
      <c r="H49" s="42">
        <v>0</v>
      </c>
      <c r="K49" s="78">
        <v>98640</v>
      </c>
      <c r="L49" s="71" t="s">
        <v>174</v>
      </c>
      <c r="M49" s="175">
        <v>46053</v>
      </c>
      <c r="N49" s="140"/>
      <c r="O49" s="71" t="s">
        <v>455</v>
      </c>
      <c r="P49" s="139" t="s">
        <v>481</v>
      </c>
      <c r="Q49" s="140"/>
      <c r="R49" s="139" t="s">
        <v>482</v>
      </c>
      <c r="S49" s="140"/>
      <c r="T49" s="176">
        <v>1614.16</v>
      </c>
      <c r="U49" s="140"/>
      <c r="V49" s="176">
        <v>1614.16</v>
      </c>
      <c r="W49" s="140"/>
      <c r="X49" s="140"/>
      <c r="Y49" s="140"/>
      <c r="Z49" s="71" t="s">
        <v>178</v>
      </c>
      <c r="AA49" s="71" t="s">
        <v>178</v>
      </c>
    </row>
    <row r="50" spans="1:27" ht="15" x14ac:dyDescent="0.25">
      <c r="A50" s="40">
        <v>93985</v>
      </c>
      <c r="B50" s="41" t="s">
        <v>174</v>
      </c>
      <c r="C50" s="41" t="s">
        <v>329</v>
      </c>
      <c r="D50" s="41" t="s">
        <v>297</v>
      </c>
      <c r="E50" s="41" t="s">
        <v>298</v>
      </c>
      <c r="F50" s="42">
        <v>147.30000000000001</v>
      </c>
      <c r="G50" s="42">
        <v>147.30000000000001</v>
      </c>
      <c r="H50" s="42">
        <v>0</v>
      </c>
      <c r="K50" s="78">
        <v>98649</v>
      </c>
      <c r="L50" s="71" t="s">
        <v>174</v>
      </c>
      <c r="M50" s="175">
        <v>46056</v>
      </c>
      <c r="N50" s="140"/>
      <c r="O50" s="71" t="s">
        <v>455</v>
      </c>
      <c r="P50" s="139" t="s">
        <v>483</v>
      </c>
      <c r="Q50" s="140"/>
      <c r="R50" s="139" t="s">
        <v>484</v>
      </c>
      <c r="S50" s="140"/>
      <c r="T50" s="176">
        <v>2591.96</v>
      </c>
      <c r="U50" s="140"/>
      <c r="V50" s="176">
        <v>2591.96</v>
      </c>
      <c r="W50" s="140"/>
      <c r="X50" s="140"/>
      <c r="Y50" s="140"/>
      <c r="Z50" s="71" t="s">
        <v>178</v>
      </c>
      <c r="AA50" s="71" t="s">
        <v>178</v>
      </c>
    </row>
    <row r="51" spans="1:27" ht="15" x14ac:dyDescent="0.25">
      <c r="A51" s="40">
        <v>94177</v>
      </c>
      <c r="B51" s="41" t="s">
        <v>174</v>
      </c>
      <c r="C51" s="41" t="s">
        <v>330</v>
      </c>
      <c r="D51" s="41" t="s">
        <v>299</v>
      </c>
      <c r="E51" s="41" t="s">
        <v>300</v>
      </c>
      <c r="F51" s="42">
        <v>3680.61</v>
      </c>
      <c r="G51" s="42">
        <v>3680.61</v>
      </c>
      <c r="H51" s="42">
        <v>0</v>
      </c>
      <c r="K51" s="78">
        <v>98867</v>
      </c>
      <c r="L51" s="71" t="s">
        <v>174</v>
      </c>
      <c r="M51" s="175">
        <v>46024</v>
      </c>
      <c r="N51" s="140"/>
      <c r="O51" s="71" t="s">
        <v>455</v>
      </c>
      <c r="P51" s="139" t="s">
        <v>485</v>
      </c>
      <c r="Q51" s="140"/>
      <c r="R51" s="139" t="s">
        <v>486</v>
      </c>
      <c r="S51" s="140"/>
      <c r="T51" s="176">
        <v>376.5</v>
      </c>
      <c r="U51" s="140"/>
      <c r="V51" s="176">
        <v>376.5</v>
      </c>
      <c r="W51" s="140"/>
      <c r="X51" s="140"/>
      <c r="Y51" s="140"/>
      <c r="Z51" s="71" t="s">
        <v>178</v>
      </c>
      <c r="AA51" s="71" t="s">
        <v>178</v>
      </c>
    </row>
    <row r="52" spans="1:27" ht="15" x14ac:dyDescent="0.25">
      <c r="A52" s="40">
        <v>94493</v>
      </c>
      <c r="B52" s="41" t="s">
        <v>174</v>
      </c>
      <c r="C52" s="41" t="s">
        <v>331</v>
      </c>
      <c r="D52" s="41" t="s">
        <v>301</v>
      </c>
      <c r="E52" s="41" t="s">
        <v>302</v>
      </c>
      <c r="F52" s="42">
        <v>117.5</v>
      </c>
      <c r="G52" s="42">
        <v>117.5</v>
      </c>
      <c r="H52" s="42">
        <v>0</v>
      </c>
      <c r="K52" s="78">
        <v>98993</v>
      </c>
      <c r="L52" s="71" t="s">
        <v>174</v>
      </c>
      <c r="M52" s="175">
        <v>46066</v>
      </c>
      <c r="N52" s="140"/>
      <c r="O52" s="71" t="s">
        <v>455</v>
      </c>
      <c r="P52" s="139" t="s">
        <v>248</v>
      </c>
      <c r="Q52" s="140"/>
      <c r="R52" s="139" t="s">
        <v>487</v>
      </c>
      <c r="S52" s="140"/>
      <c r="T52" s="176">
        <v>516.08000000000004</v>
      </c>
      <c r="U52" s="140"/>
      <c r="V52" s="176">
        <v>516.08000000000004</v>
      </c>
      <c r="W52" s="140"/>
      <c r="X52" s="140"/>
      <c r="Y52" s="140"/>
      <c r="Z52" s="71" t="s">
        <v>178</v>
      </c>
      <c r="AA52" s="71" t="s">
        <v>178</v>
      </c>
    </row>
    <row r="53" spans="1:27" ht="15" x14ac:dyDescent="0.25">
      <c r="A53" s="40">
        <v>94693</v>
      </c>
      <c r="B53" s="41" t="s">
        <v>174</v>
      </c>
      <c r="C53" s="41" t="s">
        <v>331</v>
      </c>
      <c r="D53" s="41" t="s">
        <v>303</v>
      </c>
      <c r="E53" s="41" t="s">
        <v>304</v>
      </c>
      <c r="F53" s="42">
        <v>28.7</v>
      </c>
      <c r="G53" s="42">
        <v>28.7</v>
      </c>
      <c r="H53" s="42">
        <v>0</v>
      </c>
      <c r="K53" s="78">
        <v>99018</v>
      </c>
      <c r="L53" s="71" t="s">
        <v>174</v>
      </c>
      <c r="M53" s="175">
        <v>46078</v>
      </c>
      <c r="N53" s="140"/>
      <c r="O53" s="71" t="s">
        <v>455</v>
      </c>
      <c r="P53" s="139" t="s">
        <v>488</v>
      </c>
      <c r="Q53" s="140"/>
      <c r="R53" s="139" t="s">
        <v>489</v>
      </c>
      <c r="S53" s="140"/>
      <c r="T53" s="176">
        <v>115.30999999999999</v>
      </c>
      <c r="U53" s="140"/>
      <c r="V53" s="176">
        <v>115.30999999999999</v>
      </c>
      <c r="W53" s="140"/>
      <c r="X53" s="140"/>
      <c r="Y53" s="140"/>
      <c r="Z53" s="71" t="s">
        <v>178</v>
      </c>
      <c r="AA53" s="71" t="s">
        <v>178</v>
      </c>
    </row>
    <row r="54" spans="1:27" ht="15" x14ac:dyDescent="0.25">
      <c r="A54" s="40">
        <v>94700</v>
      </c>
      <c r="B54" s="41" t="s">
        <v>174</v>
      </c>
      <c r="C54" s="41" t="s">
        <v>331</v>
      </c>
      <c r="D54" s="41" t="s">
        <v>305</v>
      </c>
      <c r="E54" s="41" t="s">
        <v>306</v>
      </c>
      <c r="F54" s="42">
        <v>49.14</v>
      </c>
      <c r="G54" s="42">
        <v>49.14</v>
      </c>
      <c r="H54" s="42">
        <v>0</v>
      </c>
      <c r="K54" s="78">
        <v>99023</v>
      </c>
      <c r="L54" s="71" t="s">
        <v>174</v>
      </c>
      <c r="M54" s="175">
        <v>46078</v>
      </c>
      <c r="N54" s="140"/>
      <c r="O54" s="71" t="s">
        <v>455</v>
      </c>
      <c r="P54" s="139" t="s">
        <v>488</v>
      </c>
      <c r="Q54" s="140"/>
      <c r="R54" s="139" t="s">
        <v>490</v>
      </c>
      <c r="S54" s="140"/>
      <c r="T54" s="176">
        <v>562.12</v>
      </c>
      <c r="U54" s="140"/>
      <c r="V54" s="176">
        <v>562.12</v>
      </c>
      <c r="W54" s="140"/>
      <c r="X54" s="140"/>
      <c r="Y54" s="140"/>
      <c r="Z54" s="71" t="s">
        <v>178</v>
      </c>
      <c r="AA54" s="71" t="s">
        <v>178</v>
      </c>
    </row>
    <row r="55" spans="1:27" ht="15.75" thickBot="1" x14ac:dyDescent="0.3">
      <c r="A55" s="43">
        <v>95041</v>
      </c>
      <c r="B55" s="44" t="s">
        <v>174</v>
      </c>
      <c r="C55" s="44" t="s">
        <v>331</v>
      </c>
      <c r="D55" s="44" t="s">
        <v>307</v>
      </c>
      <c r="E55" s="44" t="s">
        <v>308</v>
      </c>
      <c r="F55" s="45">
        <v>162.74</v>
      </c>
      <c r="G55" s="45">
        <v>162.74</v>
      </c>
      <c r="H55" s="45">
        <v>0</v>
      </c>
      <c r="K55" s="78">
        <v>99192</v>
      </c>
      <c r="L55" s="71" t="s">
        <v>174</v>
      </c>
      <c r="M55" s="175">
        <v>46086</v>
      </c>
      <c r="N55" s="140"/>
      <c r="O55" s="71" t="s">
        <v>455</v>
      </c>
      <c r="P55" s="139" t="s">
        <v>250</v>
      </c>
      <c r="Q55" s="140"/>
      <c r="R55" s="139" t="s">
        <v>491</v>
      </c>
      <c r="S55" s="140"/>
      <c r="T55" s="176">
        <v>1948</v>
      </c>
      <c r="U55" s="140"/>
      <c r="V55" s="176">
        <v>1948</v>
      </c>
      <c r="W55" s="140"/>
      <c r="X55" s="140"/>
      <c r="Y55" s="140"/>
      <c r="Z55" s="71" t="s">
        <v>178</v>
      </c>
      <c r="AA55" s="71" t="s">
        <v>178</v>
      </c>
    </row>
    <row r="56" spans="1:27" ht="15" x14ac:dyDescent="0.25">
      <c r="A56" s="39"/>
      <c r="B56" s="39"/>
      <c r="C56" s="39"/>
      <c r="D56" s="39"/>
      <c r="E56" s="39"/>
      <c r="F56" s="39"/>
      <c r="G56" s="42">
        <v>31821.660000000003</v>
      </c>
      <c r="H56" s="42">
        <v>13903.779999999999</v>
      </c>
      <c r="K56" s="78">
        <v>99372</v>
      </c>
      <c r="L56" s="71" t="s">
        <v>174</v>
      </c>
      <c r="M56" s="175">
        <v>46099</v>
      </c>
      <c r="N56" s="140"/>
      <c r="O56" s="71" t="s">
        <v>455</v>
      </c>
      <c r="P56" s="139" t="s">
        <v>250</v>
      </c>
      <c r="Q56" s="140"/>
      <c r="R56" s="139" t="s">
        <v>492</v>
      </c>
      <c r="S56" s="140"/>
      <c r="T56" s="176">
        <v>373.06</v>
      </c>
      <c r="U56" s="140"/>
      <c r="V56" s="176">
        <v>373.06</v>
      </c>
      <c r="W56" s="140"/>
      <c r="X56" s="140"/>
      <c r="Y56" s="140"/>
      <c r="Z56" s="71" t="s">
        <v>178</v>
      </c>
      <c r="AA56" s="71" t="s">
        <v>178</v>
      </c>
    </row>
    <row r="57" spans="1:27" ht="15.75" x14ac:dyDescent="0.25">
      <c r="A57" s="39"/>
      <c r="B57" s="39"/>
      <c r="C57" s="39"/>
      <c r="D57" s="39"/>
      <c r="E57" s="274"/>
      <c r="F57" s="275"/>
      <c r="G57" s="83">
        <v>17917.880000000005</v>
      </c>
      <c r="H57" s="39"/>
      <c r="K57" s="78">
        <v>99483</v>
      </c>
      <c r="L57" s="71" t="s">
        <v>174</v>
      </c>
      <c r="M57" s="175">
        <v>46112</v>
      </c>
      <c r="N57" s="140"/>
      <c r="O57" s="71" t="s">
        <v>455</v>
      </c>
      <c r="P57" s="139" t="s">
        <v>493</v>
      </c>
      <c r="Q57" s="140"/>
      <c r="R57" s="140"/>
      <c r="S57" s="140"/>
      <c r="T57" s="176">
        <v>162.74</v>
      </c>
      <c r="U57" s="140"/>
      <c r="V57" s="176">
        <v>162.74</v>
      </c>
      <c r="W57" s="140"/>
      <c r="X57" s="140"/>
      <c r="Y57" s="140"/>
      <c r="Z57" s="71" t="s">
        <v>178</v>
      </c>
      <c r="AA57" s="71" t="s">
        <v>178</v>
      </c>
    </row>
    <row r="58" spans="1:27" x14ac:dyDescent="0.2">
      <c r="K58" s="78">
        <v>99512</v>
      </c>
      <c r="L58" s="71" t="s">
        <v>190</v>
      </c>
      <c r="M58" s="175">
        <v>46086</v>
      </c>
      <c r="N58" s="140"/>
      <c r="O58" s="71" t="s">
        <v>455</v>
      </c>
      <c r="P58" s="139" t="s">
        <v>494</v>
      </c>
      <c r="Q58" s="140"/>
      <c r="R58" s="139" t="s">
        <v>495</v>
      </c>
      <c r="S58" s="140"/>
      <c r="T58" s="176">
        <v>505.03999999999996</v>
      </c>
      <c r="U58" s="140"/>
      <c r="V58" s="140"/>
      <c r="W58" s="140"/>
      <c r="X58" s="176">
        <v>505.03999999999996</v>
      </c>
      <c r="Y58" s="140"/>
      <c r="Z58" s="71" t="s">
        <v>178</v>
      </c>
      <c r="AA58" s="71" t="s">
        <v>178</v>
      </c>
    </row>
    <row r="59" spans="1:27" ht="15" customHeight="1" x14ac:dyDescent="0.2">
      <c r="K59" s="37">
        <v>99535</v>
      </c>
      <c r="L59" s="71" t="s">
        <v>174</v>
      </c>
      <c r="M59" s="175">
        <v>46112</v>
      </c>
      <c r="N59" s="140"/>
      <c r="O59" s="71" t="s">
        <v>455</v>
      </c>
      <c r="P59" s="139" t="s">
        <v>496</v>
      </c>
      <c r="Q59" s="140"/>
      <c r="R59" s="139" t="s">
        <v>497</v>
      </c>
      <c r="S59" s="140"/>
      <c r="T59" s="176">
        <v>89.14</v>
      </c>
      <c r="U59" s="140"/>
      <c r="V59" s="176">
        <v>89.14</v>
      </c>
      <c r="W59" s="140"/>
      <c r="X59" s="140"/>
      <c r="Y59" s="140"/>
      <c r="Z59" s="71" t="s">
        <v>178</v>
      </c>
      <c r="AA59" s="71" t="s">
        <v>178</v>
      </c>
    </row>
    <row r="60" spans="1:27" x14ac:dyDescent="0.2">
      <c r="K60" s="78">
        <v>99777</v>
      </c>
      <c r="L60" s="71" t="s">
        <v>174</v>
      </c>
      <c r="M60" s="175">
        <v>46078</v>
      </c>
      <c r="N60" s="140"/>
      <c r="O60" s="71" t="s">
        <v>455</v>
      </c>
      <c r="P60" s="139" t="s">
        <v>498</v>
      </c>
      <c r="Q60" s="140"/>
      <c r="R60" s="139" t="s">
        <v>499</v>
      </c>
      <c r="S60" s="140"/>
      <c r="T60" s="176">
        <v>38.380000000000003</v>
      </c>
      <c r="U60" s="140"/>
      <c r="V60" s="176">
        <v>38.380000000000003</v>
      </c>
      <c r="W60" s="140"/>
      <c r="X60" s="140"/>
      <c r="Y60" s="140"/>
      <c r="Z60" s="71" t="s">
        <v>178</v>
      </c>
      <c r="AA60" s="71" t="s">
        <v>178</v>
      </c>
    </row>
    <row r="61" spans="1:27" x14ac:dyDescent="0.2"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V61" s="176">
        <v>755236.94000000029</v>
      </c>
      <c r="W61" s="140"/>
      <c r="X61" s="176">
        <v>738026.08000000019</v>
      </c>
      <c r="Y61" s="140"/>
      <c r="Z61" s="140"/>
    </row>
    <row r="62" spans="1:27" x14ac:dyDescent="0.2"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99">
        <v>17210.860000000004</v>
      </c>
      <c r="W62" s="200"/>
      <c r="X62" s="140"/>
      <c r="Y62" s="140"/>
      <c r="Z62" s="140"/>
    </row>
    <row r="63" spans="1:27" x14ac:dyDescent="0.2">
      <c r="J63" s="140"/>
      <c r="K63" s="140"/>
      <c r="L63" s="140"/>
      <c r="M63" s="140"/>
      <c r="N63" s="140"/>
      <c r="O63" s="140"/>
      <c r="P63" s="140"/>
      <c r="Q63" s="167" t="s">
        <v>371</v>
      </c>
      <c r="R63" s="140"/>
      <c r="S63" s="140"/>
      <c r="T63" s="140"/>
    </row>
    <row r="64" spans="1:27" ht="78" customHeight="1" x14ac:dyDescent="0.25">
      <c r="A64" s="136" t="s">
        <v>373</v>
      </c>
      <c r="B64" s="184"/>
      <c r="C64" s="184"/>
      <c r="D64" s="185"/>
      <c r="E64" s="98">
        <f>G57-13910.02</f>
        <v>4007.8600000000042</v>
      </c>
      <c r="F64" s="281" t="s">
        <v>391</v>
      </c>
      <c r="G64" s="211"/>
      <c r="H64" s="211"/>
      <c r="I64" s="212"/>
      <c r="J64" s="67"/>
      <c r="K64" s="136" t="s">
        <v>506</v>
      </c>
      <c r="L64" s="137"/>
      <c r="M64" s="137"/>
      <c r="N64" s="137"/>
      <c r="O64" s="284"/>
      <c r="P64" s="217">
        <f>V62-G57</f>
        <v>-707.02000000000044</v>
      </c>
      <c r="Q64" s="282"/>
      <c r="R64" s="282"/>
      <c r="S64" s="283"/>
      <c r="T64" s="285" t="s">
        <v>501</v>
      </c>
      <c r="U64" s="286"/>
      <c r="V64" s="286"/>
      <c r="W64" s="286"/>
      <c r="X64" s="286"/>
      <c r="Y64" s="286"/>
      <c r="Z64" s="286"/>
      <c r="AA64" s="284"/>
    </row>
  </sheetData>
  <mergeCells count="346">
    <mergeCell ref="M60:N60"/>
    <mergeCell ref="P60:Q60"/>
    <mergeCell ref="R60:S60"/>
    <mergeCell ref="T60:U60"/>
    <mergeCell ref="V60:W60"/>
    <mergeCell ref="X60:Y60"/>
    <mergeCell ref="M59:N59"/>
    <mergeCell ref="P59:Q59"/>
    <mergeCell ref="K64:O64"/>
    <mergeCell ref="T64:AA64"/>
    <mergeCell ref="J61:S61"/>
    <mergeCell ref="V61:W61"/>
    <mergeCell ref="X61:Z61"/>
    <mergeCell ref="J62:S62"/>
    <mergeCell ref="T62:U62"/>
    <mergeCell ref="V62:W62"/>
    <mergeCell ref="X62:Z62"/>
    <mergeCell ref="T59:U59"/>
    <mergeCell ref="V59:W59"/>
    <mergeCell ref="X57:Y57"/>
    <mergeCell ref="M58:N58"/>
    <mergeCell ref="P58:Q58"/>
    <mergeCell ref="R58:S58"/>
    <mergeCell ref="T58:U58"/>
    <mergeCell ref="V58:W58"/>
    <mergeCell ref="X58:Y58"/>
    <mergeCell ref="M57:N57"/>
    <mergeCell ref="P57:Q57"/>
    <mergeCell ref="R57:S57"/>
    <mergeCell ref="T57:U57"/>
    <mergeCell ref="V57:W57"/>
    <mergeCell ref="X59:Y59"/>
    <mergeCell ref="X55:Y55"/>
    <mergeCell ref="M56:N56"/>
    <mergeCell ref="P56:Q56"/>
    <mergeCell ref="R56:S56"/>
    <mergeCell ref="T56:U56"/>
    <mergeCell ref="V56:W56"/>
    <mergeCell ref="X56:Y56"/>
    <mergeCell ref="M55:N55"/>
    <mergeCell ref="P55:Q55"/>
    <mergeCell ref="R55:S55"/>
    <mergeCell ref="T55:U55"/>
    <mergeCell ref="V55:W55"/>
    <mergeCell ref="X53:Y53"/>
    <mergeCell ref="M54:N54"/>
    <mergeCell ref="P54:Q54"/>
    <mergeCell ref="R54:S54"/>
    <mergeCell ref="T54:U54"/>
    <mergeCell ref="V54:W54"/>
    <mergeCell ref="X54:Y54"/>
    <mergeCell ref="M53:N53"/>
    <mergeCell ref="P53:Q53"/>
    <mergeCell ref="R53:S53"/>
    <mergeCell ref="T53:U53"/>
    <mergeCell ref="V53:W53"/>
    <mergeCell ref="X51:Y51"/>
    <mergeCell ref="M52:N52"/>
    <mergeCell ref="P52:Q52"/>
    <mergeCell ref="R52:S52"/>
    <mergeCell ref="T52:U52"/>
    <mergeCell ref="V52:W52"/>
    <mergeCell ref="X52:Y52"/>
    <mergeCell ref="M51:N51"/>
    <mergeCell ref="P51:Q51"/>
    <mergeCell ref="R51:S51"/>
    <mergeCell ref="T51:U51"/>
    <mergeCell ref="V51:W51"/>
    <mergeCell ref="X49:Y49"/>
    <mergeCell ref="M50:N50"/>
    <mergeCell ref="P50:Q50"/>
    <mergeCell ref="R50:S50"/>
    <mergeCell ref="T50:U50"/>
    <mergeCell ref="V50:W50"/>
    <mergeCell ref="X50:Y50"/>
    <mergeCell ref="M49:N49"/>
    <mergeCell ref="P49:Q49"/>
    <mergeCell ref="R49:S49"/>
    <mergeCell ref="T49:U49"/>
    <mergeCell ref="V49:W49"/>
    <mergeCell ref="X47:Y47"/>
    <mergeCell ref="M48:N48"/>
    <mergeCell ref="P48:Q48"/>
    <mergeCell ref="R48:S48"/>
    <mergeCell ref="T48:U48"/>
    <mergeCell ref="V48:W48"/>
    <mergeCell ref="X48:Y48"/>
    <mergeCell ref="M47:N47"/>
    <mergeCell ref="P47:Q47"/>
    <mergeCell ref="R47:S47"/>
    <mergeCell ref="T47:U47"/>
    <mergeCell ref="V47:W47"/>
    <mergeCell ref="X45:Y45"/>
    <mergeCell ref="M46:N46"/>
    <mergeCell ref="P46:Q46"/>
    <mergeCell ref="R46:S46"/>
    <mergeCell ref="T46:U46"/>
    <mergeCell ref="V46:W46"/>
    <mergeCell ref="X46:Y46"/>
    <mergeCell ref="M45:N45"/>
    <mergeCell ref="P45:Q45"/>
    <mergeCell ref="R45:S45"/>
    <mergeCell ref="T45:U45"/>
    <mergeCell ref="V45:W45"/>
    <mergeCell ref="X43:Y43"/>
    <mergeCell ref="M44:N44"/>
    <mergeCell ref="P44:Q44"/>
    <mergeCell ref="R44:S44"/>
    <mergeCell ref="T44:U44"/>
    <mergeCell ref="V44:W44"/>
    <mergeCell ref="X44:Y44"/>
    <mergeCell ref="M43:N43"/>
    <mergeCell ref="P43:Q43"/>
    <mergeCell ref="R43:S43"/>
    <mergeCell ref="T43:U43"/>
    <mergeCell ref="V43:W43"/>
    <mergeCell ref="X41:Y41"/>
    <mergeCell ref="M42:N42"/>
    <mergeCell ref="P42:Q42"/>
    <mergeCell ref="R42:S42"/>
    <mergeCell ref="T42:U42"/>
    <mergeCell ref="V42:W42"/>
    <mergeCell ref="X42:Y42"/>
    <mergeCell ref="M41:N41"/>
    <mergeCell ref="P41:Q41"/>
    <mergeCell ref="R41:S41"/>
    <mergeCell ref="T41:U41"/>
    <mergeCell ref="V41:W41"/>
    <mergeCell ref="X39:Y39"/>
    <mergeCell ref="M40:N40"/>
    <mergeCell ref="P40:Q40"/>
    <mergeCell ref="R40:S40"/>
    <mergeCell ref="T40:U40"/>
    <mergeCell ref="V40:W40"/>
    <mergeCell ref="X40:Y40"/>
    <mergeCell ref="M39:N39"/>
    <mergeCell ref="P39:Q39"/>
    <mergeCell ref="R39:S39"/>
    <mergeCell ref="T39:U39"/>
    <mergeCell ref="V39:W39"/>
    <mergeCell ref="X37:Y37"/>
    <mergeCell ref="M38:N38"/>
    <mergeCell ref="P38:Q38"/>
    <mergeCell ref="R38:S38"/>
    <mergeCell ref="T38:U38"/>
    <mergeCell ref="V38:W38"/>
    <mergeCell ref="X38:Y38"/>
    <mergeCell ref="M37:N37"/>
    <mergeCell ref="P37:Q37"/>
    <mergeCell ref="R37:S37"/>
    <mergeCell ref="T37:U37"/>
    <mergeCell ref="V37:W37"/>
    <mergeCell ref="X35:Y35"/>
    <mergeCell ref="M36:N36"/>
    <mergeCell ref="P36:Q36"/>
    <mergeCell ref="R36:S36"/>
    <mergeCell ref="T36:U36"/>
    <mergeCell ref="V36:W36"/>
    <mergeCell ref="X36:Y36"/>
    <mergeCell ref="M35:N35"/>
    <mergeCell ref="P35:Q35"/>
    <mergeCell ref="R35:S35"/>
    <mergeCell ref="T35:U35"/>
    <mergeCell ref="V35:W35"/>
    <mergeCell ref="X33:Y33"/>
    <mergeCell ref="M34:N34"/>
    <mergeCell ref="P34:Q34"/>
    <mergeCell ref="R34:S34"/>
    <mergeCell ref="T34:U34"/>
    <mergeCell ref="V34:W34"/>
    <mergeCell ref="X34:Y34"/>
    <mergeCell ref="M33:N33"/>
    <mergeCell ref="P33:Q33"/>
    <mergeCell ref="R33:S33"/>
    <mergeCell ref="T33:U33"/>
    <mergeCell ref="V33:W33"/>
    <mergeCell ref="X31:Y31"/>
    <mergeCell ref="M32:N32"/>
    <mergeCell ref="P32:Q32"/>
    <mergeCell ref="R32:S32"/>
    <mergeCell ref="T32:U32"/>
    <mergeCell ref="V32:W32"/>
    <mergeCell ref="X32:Y32"/>
    <mergeCell ref="M31:N31"/>
    <mergeCell ref="P31:Q31"/>
    <mergeCell ref="R31:S31"/>
    <mergeCell ref="T31:U31"/>
    <mergeCell ref="V31:W31"/>
    <mergeCell ref="X29:Y29"/>
    <mergeCell ref="M30:N30"/>
    <mergeCell ref="P30:Q30"/>
    <mergeCell ref="R30:S30"/>
    <mergeCell ref="T30:U30"/>
    <mergeCell ref="V30:W30"/>
    <mergeCell ref="X30:Y30"/>
    <mergeCell ref="M29:N29"/>
    <mergeCell ref="P29:Q29"/>
    <mergeCell ref="R29:S29"/>
    <mergeCell ref="T29:U29"/>
    <mergeCell ref="V29:W29"/>
    <mergeCell ref="X27:Y27"/>
    <mergeCell ref="M28:N28"/>
    <mergeCell ref="P28:Q28"/>
    <mergeCell ref="R28:S28"/>
    <mergeCell ref="T28:U28"/>
    <mergeCell ref="V28:W28"/>
    <mergeCell ref="X28:Y28"/>
    <mergeCell ref="M27:N27"/>
    <mergeCell ref="P27:Q27"/>
    <mergeCell ref="R27:S27"/>
    <mergeCell ref="T27:U27"/>
    <mergeCell ref="V27:W27"/>
    <mergeCell ref="X25:Y25"/>
    <mergeCell ref="M26:N26"/>
    <mergeCell ref="P26:Q26"/>
    <mergeCell ref="R26:S26"/>
    <mergeCell ref="T26:U26"/>
    <mergeCell ref="V26:W26"/>
    <mergeCell ref="X26:Y26"/>
    <mergeCell ref="M25:N25"/>
    <mergeCell ref="P25:Q25"/>
    <mergeCell ref="R25:S25"/>
    <mergeCell ref="T25:U25"/>
    <mergeCell ref="V25:W25"/>
    <mergeCell ref="X23:Y23"/>
    <mergeCell ref="M24:N24"/>
    <mergeCell ref="P24:Q24"/>
    <mergeCell ref="R24:S24"/>
    <mergeCell ref="T24:U24"/>
    <mergeCell ref="V24:W24"/>
    <mergeCell ref="X24:Y24"/>
    <mergeCell ref="M23:N23"/>
    <mergeCell ref="P23:Q23"/>
    <mergeCell ref="R23:S23"/>
    <mergeCell ref="T23:U23"/>
    <mergeCell ref="V23:W23"/>
    <mergeCell ref="X21:Y21"/>
    <mergeCell ref="M22:N22"/>
    <mergeCell ref="P22:Q22"/>
    <mergeCell ref="R22:S22"/>
    <mergeCell ref="T22:U22"/>
    <mergeCell ref="V22:W22"/>
    <mergeCell ref="X22:Y22"/>
    <mergeCell ref="M21:N21"/>
    <mergeCell ref="P21:Q21"/>
    <mergeCell ref="R21:S21"/>
    <mergeCell ref="T21:U21"/>
    <mergeCell ref="V21:W21"/>
    <mergeCell ref="X19:Y19"/>
    <mergeCell ref="M20:N20"/>
    <mergeCell ref="P20:Q20"/>
    <mergeCell ref="R20:S20"/>
    <mergeCell ref="T20:U20"/>
    <mergeCell ref="V20:W20"/>
    <mergeCell ref="X20:Y20"/>
    <mergeCell ref="M19:N19"/>
    <mergeCell ref="P19:Q19"/>
    <mergeCell ref="R19:S19"/>
    <mergeCell ref="T19:U19"/>
    <mergeCell ref="V19:W19"/>
    <mergeCell ref="X17:Y17"/>
    <mergeCell ref="M18:N18"/>
    <mergeCell ref="P18:Q18"/>
    <mergeCell ref="R18:S18"/>
    <mergeCell ref="T18:U18"/>
    <mergeCell ref="V18:W18"/>
    <mergeCell ref="X18:Y18"/>
    <mergeCell ref="M17:N17"/>
    <mergeCell ref="P17:Q17"/>
    <mergeCell ref="R17:S17"/>
    <mergeCell ref="T17:U17"/>
    <mergeCell ref="V17:W17"/>
    <mergeCell ref="X15:Y15"/>
    <mergeCell ref="M16:N16"/>
    <mergeCell ref="P16:Q16"/>
    <mergeCell ref="R16:S16"/>
    <mergeCell ref="T16:U16"/>
    <mergeCell ref="V16:W16"/>
    <mergeCell ref="X16:Y16"/>
    <mergeCell ref="M15:N15"/>
    <mergeCell ref="P15:Q15"/>
    <mergeCell ref="R15:S15"/>
    <mergeCell ref="T15:U15"/>
    <mergeCell ref="V15:W15"/>
    <mergeCell ref="X13:Y13"/>
    <mergeCell ref="M14:N14"/>
    <mergeCell ref="P14:Q14"/>
    <mergeCell ref="R14:S14"/>
    <mergeCell ref="T14:U14"/>
    <mergeCell ref="V14:W14"/>
    <mergeCell ref="X14:Y14"/>
    <mergeCell ref="M13:N13"/>
    <mergeCell ref="P13:Q13"/>
    <mergeCell ref="R13:S13"/>
    <mergeCell ref="T13:U13"/>
    <mergeCell ref="V13:W13"/>
    <mergeCell ref="T10:U10"/>
    <mergeCell ref="V10:W10"/>
    <mergeCell ref="X10:Z10"/>
    <mergeCell ref="X11:Y11"/>
    <mergeCell ref="M12:N12"/>
    <mergeCell ref="P12:Q12"/>
    <mergeCell ref="R12:S12"/>
    <mergeCell ref="T12:U12"/>
    <mergeCell ref="V12:W12"/>
    <mergeCell ref="X12:Y12"/>
    <mergeCell ref="M11:N11"/>
    <mergeCell ref="P11:Q11"/>
    <mergeCell ref="R11:S11"/>
    <mergeCell ref="T11:U11"/>
    <mergeCell ref="V11:W11"/>
    <mergeCell ref="U8:W8"/>
    <mergeCell ref="X8:AA8"/>
    <mergeCell ref="V4:X4"/>
    <mergeCell ref="Y4:AA4"/>
    <mergeCell ref="K5:L5"/>
    <mergeCell ref="N5:P5"/>
    <mergeCell ref="V5:W5"/>
    <mergeCell ref="Y5:AA5"/>
    <mergeCell ref="R9:S9"/>
    <mergeCell ref="U9:V9"/>
    <mergeCell ref="W9:X9"/>
    <mergeCell ref="L2:M2"/>
    <mergeCell ref="A1:H1"/>
    <mergeCell ref="A64:D64"/>
    <mergeCell ref="E57:F57"/>
    <mergeCell ref="A2:H2"/>
    <mergeCell ref="K4:L4"/>
    <mergeCell ref="N4:P4"/>
    <mergeCell ref="K6:M6"/>
    <mergeCell ref="N6:P6"/>
    <mergeCell ref="K7:M7"/>
    <mergeCell ref="N7:P7"/>
    <mergeCell ref="L8:M8"/>
    <mergeCell ref="N8:O8"/>
    <mergeCell ref="P8:S8"/>
    <mergeCell ref="J10:L10"/>
    <mergeCell ref="M10:N10"/>
    <mergeCell ref="R10:S10"/>
    <mergeCell ref="R59:S59"/>
    <mergeCell ref="J63:P63"/>
    <mergeCell ref="Q63:T63"/>
    <mergeCell ref="K1:AA1"/>
    <mergeCell ref="K3:AA3"/>
    <mergeCell ref="F64:I64"/>
    <mergeCell ref="P64:S64"/>
  </mergeCells>
  <pageMargins left="0.70866141732283472" right="0.70866141732283472" top="0.23622047244094491" bottom="0.23622047244094491" header="0.31496062992125984" footer="0.31496062992125984"/>
  <pageSetup paperSize="9" scale="5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F62C-1B27-4E41-A735-7F0D006C141D}">
  <sheetPr>
    <pageSetUpPr fitToPage="1"/>
  </sheetPr>
  <dimension ref="A1:U24"/>
  <sheetViews>
    <sheetView workbookViewId="0">
      <selection activeCell="Y26" sqref="Y26"/>
    </sheetView>
  </sheetViews>
  <sheetFormatPr defaultRowHeight="12.75" x14ac:dyDescent="0.2"/>
  <cols>
    <col min="1" max="1" width="5.140625" style="14" customWidth="1"/>
    <col min="2" max="2" width="4.42578125" style="14" customWidth="1"/>
    <col min="3" max="3" width="6.5703125" style="14" customWidth="1"/>
    <col min="4" max="4" width="3.85546875" style="14" customWidth="1"/>
    <col min="5" max="5" width="3.140625" style="14" customWidth="1"/>
    <col min="6" max="6" width="7" style="14" customWidth="1"/>
    <col min="7" max="7" width="3.42578125" style="14" customWidth="1"/>
    <col min="8" max="8" width="14.140625" style="14" customWidth="1"/>
    <col min="9" max="9" width="15.28515625" style="14" customWidth="1"/>
    <col min="10" max="10" width="14.5703125" style="14" customWidth="1"/>
    <col min="11" max="11" width="7.42578125" style="14" customWidth="1"/>
    <col min="12" max="12" width="4.42578125" style="1" customWidth="1"/>
    <col min="13" max="13" width="6.5703125" style="1" customWidth="1"/>
    <col min="14" max="14" width="3.85546875" style="1" customWidth="1"/>
    <col min="15" max="15" width="3.140625" style="1" customWidth="1"/>
    <col min="16" max="16" width="7" style="1" customWidth="1"/>
    <col min="17" max="17" width="3.42578125" style="1" customWidth="1"/>
    <col min="18" max="18" width="8.42578125" style="1" customWidth="1"/>
    <col min="19" max="19" width="16.7109375" style="1" customWidth="1"/>
    <col min="20" max="20" width="17.5703125" style="1" customWidth="1"/>
    <col min="21" max="16384" width="9.140625" style="14"/>
  </cols>
  <sheetData>
    <row r="1" spans="1:21" ht="15.75" x14ac:dyDescent="0.25">
      <c r="A1" s="186" t="s">
        <v>502</v>
      </c>
      <c r="B1" s="187"/>
      <c r="C1" s="187"/>
      <c r="D1" s="187"/>
      <c r="E1" s="187"/>
      <c r="F1" s="187"/>
      <c r="G1" s="187"/>
      <c r="H1" s="187"/>
      <c r="I1" s="187"/>
      <c r="J1" s="187"/>
      <c r="K1" s="8"/>
      <c r="L1" s="186" t="s">
        <v>503</v>
      </c>
      <c r="M1" s="289"/>
      <c r="N1" s="289"/>
      <c r="O1" s="289"/>
      <c r="P1" s="289"/>
      <c r="Q1" s="289"/>
      <c r="R1" s="289"/>
      <c r="S1" s="289"/>
      <c r="T1" s="289"/>
    </row>
    <row r="2" spans="1:21" ht="15.75" x14ac:dyDescent="0.25">
      <c r="A2" s="152" t="s">
        <v>386</v>
      </c>
      <c r="B2" s="189"/>
      <c r="C2" s="189"/>
      <c r="D2" s="189"/>
      <c r="E2" s="189"/>
      <c r="F2" s="161"/>
      <c r="G2" s="161"/>
      <c r="H2" s="161"/>
      <c r="I2" s="161"/>
      <c r="J2" s="161"/>
      <c r="L2" s="152" t="s">
        <v>386</v>
      </c>
      <c r="M2" s="161"/>
      <c r="N2" s="161"/>
      <c r="O2" s="161"/>
      <c r="P2" s="161"/>
      <c r="Q2" s="161"/>
      <c r="R2" s="161"/>
      <c r="S2" s="161"/>
      <c r="T2" s="161"/>
    </row>
    <row r="3" spans="1:21" x14ac:dyDescent="0.2">
      <c r="B3" s="292" t="s">
        <v>332</v>
      </c>
      <c r="C3" s="160"/>
      <c r="D3" s="205" t="s">
        <v>333</v>
      </c>
      <c r="E3" s="160"/>
      <c r="F3" s="160"/>
      <c r="G3" s="160"/>
      <c r="H3" s="160"/>
      <c r="I3" s="160"/>
      <c r="L3" s="140"/>
      <c r="M3" s="140"/>
      <c r="N3" s="140"/>
      <c r="O3" s="140"/>
    </row>
    <row r="4" spans="1:21" x14ac:dyDescent="0.2">
      <c r="B4" s="292" t="s">
        <v>334</v>
      </c>
      <c r="C4" s="160"/>
      <c r="D4" s="293" t="s">
        <v>335</v>
      </c>
      <c r="E4" s="189"/>
      <c r="F4" s="189"/>
      <c r="G4" s="189"/>
      <c r="H4" s="189"/>
      <c r="I4" s="189"/>
      <c r="L4" s="147" t="s">
        <v>332</v>
      </c>
      <c r="M4" s="140"/>
      <c r="N4" s="150" t="s">
        <v>333</v>
      </c>
      <c r="O4" s="140"/>
      <c r="P4" s="140"/>
      <c r="Q4" s="140"/>
      <c r="R4" s="140"/>
      <c r="S4" s="140"/>
    </row>
    <row r="5" spans="1:21" x14ac:dyDescent="0.2">
      <c r="B5" s="292" t="s">
        <v>336</v>
      </c>
      <c r="C5" s="160"/>
      <c r="D5" s="160"/>
      <c r="E5" s="160"/>
      <c r="F5" s="160"/>
      <c r="H5" s="239" t="s">
        <v>337</v>
      </c>
      <c r="I5" s="160"/>
      <c r="J5" s="160"/>
      <c r="L5" s="147" t="s">
        <v>334</v>
      </c>
      <c r="M5" s="140"/>
      <c r="N5" s="290" t="s">
        <v>504</v>
      </c>
      <c r="O5" s="151"/>
      <c r="P5" s="151"/>
      <c r="Q5" s="151"/>
      <c r="R5" s="151"/>
      <c r="S5" s="151"/>
    </row>
    <row r="6" spans="1:21" x14ac:dyDescent="0.2">
      <c r="A6" s="160"/>
      <c r="B6" s="160"/>
      <c r="C6" s="160"/>
      <c r="D6" s="160"/>
      <c r="E6" s="160"/>
      <c r="F6" s="160"/>
      <c r="G6" s="160"/>
      <c r="H6" s="160"/>
      <c r="I6" s="47" t="s">
        <v>338</v>
      </c>
      <c r="J6" s="47" t="s">
        <v>339</v>
      </c>
      <c r="L6" s="147" t="s">
        <v>336</v>
      </c>
      <c r="M6" s="140"/>
      <c r="N6" s="140"/>
      <c r="O6" s="140"/>
      <c r="P6" s="140"/>
      <c r="R6" s="291" t="s">
        <v>337</v>
      </c>
      <c r="S6" s="140"/>
      <c r="T6" s="140"/>
    </row>
    <row r="7" spans="1:21" x14ac:dyDescent="0.2">
      <c r="B7" s="292" t="s">
        <v>340</v>
      </c>
      <c r="C7" s="160"/>
      <c r="D7" s="160"/>
      <c r="E7" s="160"/>
      <c r="F7" s="160"/>
      <c r="G7" s="160"/>
      <c r="H7" s="160"/>
      <c r="L7" s="140"/>
      <c r="M7" s="140"/>
      <c r="N7" s="140"/>
      <c r="O7" s="140"/>
      <c r="P7" s="140"/>
      <c r="Q7" s="140"/>
      <c r="R7" s="140"/>
      <c r="S7" s="47" t="s">
        <v>338</v>
      </c>
      <c r="T7" s="47" t="s">
        <v>339</v>
      </c>
    </row>
    <row r="8" spans="1:21" x14ac:dyDescent="0.2">
      <c r="B8" s="205" t="s">
        <v>341</v>
      </c>
      <c r="C8" s="160"/>
      <c r="D8" s="160"/>
      <c r="E8" s="160"/>
      <c r="F8" s="160"/>
      <c r="G8" s="160"/>
      <c r="H8" s="160"/>
      <c r="L8" s="147" t="s">
        <v>340</v>
      </c>
      <c r="M8" s="140"/>
      <c r="N8" s="140"/>
      <c r="O8" s="140"/>
      <c r="P8" s="140"/>
      <c r="Q8" s="140"/>
      <c r="R8" s="140"/>
    </row>
    <row r="9" spans="1:21" x14ac:dyDescent="0.2">
      <c r="A9" s="160"/>
      <c r="B9" s="160"/>
      <c r="C9" s="205" t="s">
        <v>342</v>
      </c>
      <c r="D9" s="160"/>
      <c r="E9" s="205" t="s">
        <v>343</v>
      </c>
      <c r="F9" s="160"/>
      <c r="G9" s="160"/>
      <c r="H9" s="160"/>
      <c r="I9" s="48">
        <v>376.14000000000306</v>
      </c>
      <c r="J9" s="48">
        <v>376.14000000000306</v>
      </c>
      <c r="L9" s="150" t="s">
        <v>341</v>
      </c>
      <c r="M9" s="140"/>
      <c r="N9" s="140"/>
      <c r="O9" s="140"/>
      <c r="P9" s="140"/>
      <c r="Q9" s="140"/>
      <c r="R9" s="140"/>
    </row>
    <row r="10" spans="1:21" x14ac:dyDescent="0.2">
      <c r="A10" s="160"/>
      <c r="B10" s="160"/>
      <c r="C10" s="205" t="s">
        <v>344</v>
      </c>
      <c r="D10" s="160"/>
      <c r="E10" s="205" t="s">
        <v>345</v>
      </c>
      <c r="F10" s="160"/>
      <c r="G10" s="160"/>
      <c r="H10" s="160"/>
      <c r="I10" s="48">
        <v>20975.329999999998</v>
      </c>
      <c r="J10" s="48">
        <v>20975.329999999998</v>
      </c>
      <c r="M10" s="150" t="s">
        <v>387</v>
      </c>
      <c r="N10" s="140"/>
      <c r="O10" s="150" t="s">
        <v>388</v>
      </c>
      <c r="P10" s="140"/>
      <c r="Q10" s="140"/>
      <c r="R10" s="140"/>
      <c r="S10" s="84">
        <v>-79.83</v>
      </c>
      <c r="T10" s="84">
        <v>-79.83</v>
      </c>
    </row>
    <row r="11" spans="1:21" ht="15" x14ac:dyDescent="0.2">
      <c r="B11" s="160"/>
      <c r="C11" s="160"/>
      <c r="D11" s="160"/>
      <c r="E11" s="160"/>
      <c r="F11" s="160"/>
      <c r="G11" s="160"/>
      <c r="H11" s="160"/>
      <c r="I11" s="85">
        <v>21351.47</v>
      </c>
      <c r="J11" s="49">
        <v>21351.47</v>
      </c>
      <c r="M11" s="150" t="s">
        <v>342</v>
      </c>
      <c r="N11" s="140"/>
      <c r="O11" s="150" t="s">
        <v>343</v>
      </c>
      <c r="P11" s="140"/>
      <c r="Q11" s="140"/>
      <c r="R11" s="140"/>
      <c r="S11" s="84">
        <v>285.67</v>
      </c>
      <c r="T11" s="84">
        <v>285.67</v>
      </c>
    </row>
    <row r="12" spans="1:21" x14ac:dyDescent="0.2">
      <c r="A12" s="160"/>
      <c r="B12" s="160"/>
      <c r="C12" s="160"/>
      <c r="D12" s="160"/>
      <c r="E12" s="160"/>
      <c r="F12" s="160"/>
      <c r="G12" s="160"/>
      <c r="H12" s="213"/>
      <c r="I12" s="160"/>
      <c r="M12" s="150" t="s">
        <v>344</v>
      </c>
      <c r="N12" s="140"/>
      <c r="O12" s="150" t="s">
        <v>345</v>
      </c>
      <c r="P12" s="140"/>
      <c r="Q12" s="140"/>
      <c r="R12" s="140"/>
      <c r="S12" s="84">
        <v>22047.75</v>
      </c>
      <c r="T12" s="84">
        <v>22047.75</v>
      </c>
    </row>
    <row r="13" spans="1:21" ht="14.25" x14ac:dyDescent="0.2">
      <c r="L13" s="140"/>
      <c r="M13" s="140"/>
      <c r="N13" s="140"/>
      <c r="O13" s="140"/>
      <c r="P13" s="140"/>
      <c r="Q13" s="140"/>
      <c r="R13" s="140"/>
      <c r="S13" s="126">
        <f>S10+S11+S12</f>
        <v>22253.59</v>
      </c>
      <c r="T13" s="125">
        <f>T10+T11+T12</f>
        <v>22253.59</v>
      </c>
    </row>
    <row r="14" spans="1:21" x14ac:dyDescent="0.2">
      <c r="L14" s="140"/>
      <c r="M14" s="140"/>
      <c r="N14" s="140"/>
      <c r="O14" s="140"/>
      <c r="P14" s="140"/>
      <c r="Q14" s="140"/>
      <c r="R14" s="167"/>
      <c r="S14" s="140"/>
    </row>
    <row r="16" spans="1:21" ht="48.75" customHeight="1" x14ac:dyDescent="0.25">
      <c r="A16" s="136" t="s">
        <v>373</v>
      </c>
      <c r="B16" s="286"/>
      <c r="C16" s="286"/>
      <c r="D16" s="286"/>
      <c r="E16" s="286"/>
      <c r="F16" s="106"/>
      <c r="G16" s="179">
        <f>I11-12576.43</f>
        <v>8775.0400000000009</v>
      </c>
      <c r="H16" s="225"/>
      <c r="I16" s="287" t="s">
        <v>392</v>
      </c>
      <c r="J16" s="288"/>
      <c r="K16" s="1"/>
      <c r="L16" s="136" t="s">
        <v>409</v>
      </c>
      <c r="M16" s="286"/>
      <c r="N16" s="286"/>
      <c r="O16" s="286"/>
      <c r="P16" s="286"/>
      <c r="Q16" s="106"/>
      <c r="R16" s="179">
        <f>S13-I11</f>
        <v>902.11999999999898</v>
      </c>
      <c r="S16" s="225"/>
      <c r="T16" s="287" t="s">
        <v>505</v>
      </c>
      <c r="U16" s="288"/>
    </row>
    <row r="24" spans="9:9" x14ac:dyDescent="0.2">
      <c r="I24" s="50"/>
    </row>
  </sheetData>
  <mergeCells count="47">
    <mergeCell ref="T16:U16"/>
    <mergeCell ref="A1:J1"/>
    <mergeCell ref="B8:H8"/>
    <mergeCell ref="A9:B9"/>
    <mergeCell ref="C9:D9"/>
    <mergeCell ref="E9:H9"/>
    <mergeCell ref="B4:C4"/>
    <mergeCell ref="D4:I4"/>
    <mergeCell ref="B5:F5"/>
    <mergeCell ref="H5:J5"/>
    <mergeCell ref="A6:H6"/>
    <mergeCell ref="B7:H7"/>
    <mergeCell ref="B3:C3"/>
    <mergeCell ref="D3:I3"/>
    <mergeCell ref="A2:J2"/>
    <mergeCell ref="B11:H11"/>
    <mergeCell ref="L13:R13"/>
    <mergeCell ref="L7:R7"/>
    <mergeCell ref="L8:R8"/>
    <mergeCell ref="L9:R9"/>
    <mergeCell ref="M10:N10"/>
    <mergeCell ref="O10:R10"/>
    <mergeCell ref="A12:G12"/>
    <mergeCell ref="H12:I12"/>
    <mergeCell ref="A10:B10"/>
    <mergeCell ref="C10:D10"/>
    <mergeCell ref="E10:H10"/>
    <mergeCell ref="L1:T1"/>
    <mergeCell ref="L2:T2"/>
    <mergeCell ref="M11:N11"/>
    <mergeCell ref="O11:R11"/>
    <mergeCell ref="M12:N12"/>
    <mergeCell ref="O12:R12"/>
    <mergeCell ref="L4:M4"/>
    <mergeCell ref="N4:S4"/>
    <mergeCell ref="L5:M5"/>
    <mergeCell ref="N5:S5"/>
    <mergeCell ref="L6:P6"/>
    <mergeCell ref="R6:T6"/>
    <mergeCell ref="L3:O3"/>
    <mergeCell ref="I16:J16"/>
    <mergeCell ref="L14:Q14"/>
    <mergeCell ref="R14:S14"/>
    <mergeCell ref="A16:E16"/>
    <mergeCell ref="G16:H16"/>
    <mergeCell ref="L16:P16"/>
    <mergeCell ref="R16:S16"/>
  </mergeCells>
  <pageMargins left="0.7" right="0.7" top="0.75" bottom="0.75" header="0.3" footer="0.3"/>
  <pageSetup paperSize="9"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91CA46ECE8E43B8599341AF5E98AE" ma:contentTypeVersion="18" ma:contentTypeDescription="Create a new document." ma:contentTypeScope="" ma:versionID="3660fb3432387eb523cba9c5fe432612">
  <xsd:schema xmlns:xsd="http://www.w3.org/2001/XMLSchema" xmlns:xs="http://www.w3.org/2001/XMLSchema" xmlns:p="http://schemas.microsoft.com/office/2006/metadata/properties" xmlns:ns2="f80bf440-f76c-482a-9ce2-35c54b6728dc" xmlns:ns3="9c812a9a-031c-4ac9-8d4d-6863ba6e9288" targetNamespace="http://schemas.microsoft.com/office/2006/metadata/properties" ma:root="true" ma:fieldsID="717ee3b36b5c965106d8fd2be95f1f6e" ns2:_="" ns3:_="">
    <xsd:import namespace="f80bf440-f76c-482a-9ce2-35c54b6728dc"/>
    <xsd:import namespace="9c812a9a-031c-4ac9-8d4d-6863ba6e92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bf440-f76c-482a-9ce2-35c54b6728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f1744ca-e981-46e7-8327-cd4cc389d2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12a9a-031c-4ac9-8d4d-6863ba6e9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fd7847a-2430-4a49-ba58-33dd6ca6afc0}" ma:internalName="TaxCatchAll" ma:showField="CatchAllData" ma:web="9c812a9a-031c-4ac9-8d4d-6863ba6e92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0bf440-f76c-482a-9ce2-35c54b6728dc">
      <Terms xmlns="http://schemas.microsoft.com/office/infopath/2007/PartnerControls"/>
    </lcf76f155ced4ddcb4097134ff3c332f>
    <TaxCatchAll xmlns="9c812a9a-031c-4ac9-8d4d-6863ba6e9288" xsi:nil="true"/>
  </documentManagement>
</p:properties>
</file>

<file path=customXml/itemProps1.xml><?xml version="1.0" encoding="utf-8"?>
<ds:datastoreItem xmlns:ds="http://schemas.openxmlformats.org/officeDocument/2006/customXml" ds:itemID="{5DDEB357-F1A4-4B67-ABE6-F3BED3F664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bf440-f76c-482a-9ce2-35c54b6728dc"/>
    <ds:schemaRef ds:uri="9c812a9a-031c-4ac9-8d4d-6863ba6e9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FCC996-E97F-4C1C-839E-C222105E04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090D6B-CB27-4D67-8240-4C56E612B280}">
  <ds:schemaRefs>
    <ds:schemaRef ds:uri="http://schemas.microsoft.com/office/2006/metadata/properties"/>
    <ds:schemaRef ds:uri="http://schemas.microsoft.com/office/infopath/2007/PartnerControls"/>
    <ds:schemaRef ds:uri="f80bf440-f76c-482a-9ce2-35c54b6728dc"/>
    <ds:schemaRef ds:uri="9c812a9a-031c-4ac9-8d4d-6863ba6e92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24.25 Box 7 &amp; 8 Reconciliation</vt:lpstr>
      <vt:lpstr>Debtors</vt:lpstr>
      <vt:lpstr>Creditors</vt:lpstr>
      <vt:lpstr>Accrued Income</vt:lpstr>
      <vt:lpstr>Accrued Expenditure</vt:lpstr>
      <vt:lpstr>Receipts In Advance</vt:lpstr>
      <vt:lpstr>PREPAYMENTS</vt:lpstr>
      <vt:lpstr>VAT</vt:lpstr>
      <vt:lpstr>'24.25 Box 7 &amp; 8 Reconciliation'!Print_Area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Pullen</dc:creator>
  <cp:lastModifiedBy>Rachel Pullen</cp:lastModifiedBy>
  <cp:lastPrinted>2026-06-04T19:31:57Z</cp:lastPrinted>
  <dcterms:created xsi:type="dcterms:W3CDTF">2025-05-12T14:29:25Z</dcterms:created>
  <dcterms:modified xsi:type="dcterms:W3CDTF">2026-06-04T19:33:26Z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0x0101009A891CA46ECE8E43B8599341AF5E98AE</vt:lpwstr>
  </property>
  <property fmtid="{D5CDD505-2E9C-101B-9397-08002B2CF9AE}" pid="3" name="MediaServiceImageTags">
    <vt:lpwstr/>
  </property>
</Properties>
</file>